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0.2\grups\GT_LICITACIONS\5. CLILAB 2025-05_Etiq. Codi Barres_revisant SACAC 26022025\"/>
    </mc:Choice>
  </mc:AlternateContent>
  <bookViews>
    <workbookView xWindow="0" yWindow="0" windowWidth="28800" windowHeight="11730" tabRatio="917" activeTab="1"/>
  </bookViews>
  <sheets>
    <sheet name="Indicacions prèvies" sheetId="31" r:id="rId1"/>
    <sheet name="CLILAB 2025-05. ETIQ. CB" sheetId="30" r:id="rId2"/>
    <sheet name="REQUISITS LOGISTICS" sheetId="49" r:id="rId3"/>
  </sheets>
  <definedNames>
    <definedName name="_xlnm._FilterDatabase" localSheetId="1" hidden="1">'CLILAB 2025-05. ETIQ. CB'!$A$11:$AL$27</definedName>
    <definedName name="_xlnm.Print_Area" localSheetId="1">'CLILAB 2025-05. ETIQ. CB'!$B$2:$N$47</definedName>
    <definedName name="_xlnm.Print_Area" localSheetId="0">'Indicacions prèvies'!$B$2:$L$15</definedName>
    <definedName name="_xlnm.Print_Titles" localSheetId="1">'CLILAB 2025-05. ETIQ. CB'!$2:$11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48" i="30" l="1"/>
  <c r="M27" i="30" l="1"/>
  <c r="K27" i="30"/>
  <c r="N27" i="30" s="1"/>
  <c r="J26" i="30"/>
  <c r="K26" i="30" s="1"/>
  <c r="J24" i="30"/>
  <c r="K24" i="30" s="1"/>
  <c r="J23" i="30"/>
  <c r="K23" i="30" s="1"/>
  <c r="J22" i="30"/>
  <c r="K22" i="30" s="1"/>
  <c r="J21" i="30"/>
  <c r="K21" i="30" s="1"/>
  <c r="J20" i="30"/>
  <c r="K20" i="30" s="1"/>
  <c r="J19" i="30"/>
  <c r="K19" i="30" s="1"/>
  <c r="J18" i="30"/>
  <c r="K18" i="30" s="1"/>
  <c r="J17" i="30"/>
  <c r="K17" i="30" s="1"/>
  <c r="J16" i="30"/>
  <c r="K16" i="30" s="1"/>
  <c r="J13" i="30"/>
  <c r="K13" i="30" s="1"/>
  <c r="M12" i="30"/>
  <c r="N12" i="30" s="1"/>
  <c r="M26" i="30"/>
  <c r="N26" i="30" s="1"/>
  <c r="M24" i="30"/>
  <c r="N24" i="30" s="1"/>
  <c r="M23" i="30"/>
  <c r="N23" i="30" s="1"/>
  <c r="M22" i="30"/>
  <c r="N22" i="30" s="1"/>
  <c r="M21" i="30"/>
  <c r="N21" i="30" s="1"/>
  <c r="M20" i="30"/>
  <c r="N20" i="30" s="1"/>
  <c r="M19" i="30"/>
  <c r="N19" i="30" s="1"/>
  <c r="M18" i="30"/>
  <c r="N18" i="30" s="1"/>
  <c r="M17" i="30"/>
  <c r="N17" i="30" s="1"/>
  <c r="M16" i="30"/>
  <c r="N16" i="30" s="1"/>
  <c r="M14" i="30"/>
  <c r="N14" i="30" s="1"/>
  <c r="M13" i="30"/>
  <c r="N13" i="30" s="1"/>
  <c r="J12" i="30"/>
  <c r="K12" i="30" s="1"/>
  <c r="P43" i="30" l="1"/>
  <c r="I14" i="30"/>
  <c r="J14" i="30" s="1"/>
  <c r="K14" i="30" s="1"/>
  <c r="G25" i="30"/>
  <c r="G15" i="30"/>
  <c r="J15" i="30" l="1"/>
  <c r="K15" i="30" s="1"/>
  <c r="M15" i="30"/>
  <c r="N15" i="30" s="1"/>
  <c r="J25" i="30"/>
  <c r="K25" i="30" s="1"/>
  <c r="M25" i="30"/>
  <c r="N25" i="30" s="1"/>
  <c r="N29" i="30" s="1"/>
  <c r="M29" i="30"/>
  <c r="K29" i="30" l="1"/>
  <c r="J29" i="30"/>
  <c r="R43" i="30"/>
  <c r="D2" i="30"/>
  <c r="B2" i="30"/>
  <c r="C2" i="49" l="1"/>
  <c r="B2" i="49"/>
  <c r="X48" i="30" l="1"/>
  <c r="R48" i="30"/>
  <c r="T48" i="30"/>
  <c r="P48" i="30"/>
  <c r="V48" i="30"/>
  <c r="AB48" i="30" l="1"/>
  <c r="U48" i="30"/>
  <c r="W48" i="30" s="1"/>
  <c r="Y48" i="30" s="1"/>
  <c r="AC48" i="30" s="1"/>
  <c r="Z48" i="30"/>
  <c r="AA48" i="30" l="1"/>
  <c r="AD48" i="30" l="1"/>
  <c r="AG48" i="30" s="1"/>
</calcChain>
</file>

<file path=xl/sharedStrings.xml><?xml version="1.0" encoding="utf-8"?>
<sst xmlns="http://schemas.openxmlformats.org/spreadsheetml/2006/main" count="202" uniqueCount="108">
  <si>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</si>
  <si>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</si>
  <si>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</si>
  <si>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</si>
  <si>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</si>
  <si>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</si>
  <si>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</si>
  <si>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</si>
  <si>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El licitador ha d'omplir, per cada determinació, l'espai dedicat a:</t>
  </si>
  <si>
    <t>VALOR MÀXIM DE LA LICITACIÓ</t>
  </si>
  <si>
    <t>Valor Estimat
del Contracte</t>
  </si>
  <si>
    <t>Camps a complimentar pel licitador</t>
  </si>
  <si>
    <t>IMPORT OFERTAT
Preu Anual
(sense IVA)</t>
  </si>
  <si>
    <t>IMPORT OFERTAT
Preu Licitació
(sense IVA)</t>
  </si>
  <si>
    <t>Unitat
Mesura
(UM)</t>
  </si>
  <si>
    <t>Import Anual
previst</t>
  </si>
  <si>
    <t>NOTES ACLARATORIES.</t>
  </si>
  <si>
    <t>UN</t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</si>
  <si>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</si>
  <si>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"Es podrà incrementar el nombre d'unitats a subministrar fins al 10% del preu del contracte sense necessitat de tramitar l'expedient de modificació segons art. 301.2 en relació amb 205.2.c).3r. LCSP"</t>
  </si>
  <si>
    <t>Pressupost Base
de Licitació (PBL)</t>
  </si>
  <si>
    <r>
      <t xml:space="preserve">A més a més, el licitador haurà d'omplir de </t>
    </r>
    <r>
      <rPr>
        <b/>
        <u/>
        <sz val="10"/>
        <color theme="3" tint="-0.499984740745262"/>
        <rFont val="Arial Narrow"/>
        <family val="2"/>
      </rPr>
      <t>forma obligatòria</t>
    </r>
    <r>
      <rPr>
        <sz val="10"/>
        <color theme="3" tint="-0.499984740745262"/>
        <rFont val="Arial Narrow"/>
        <family val="2"/>
      </rPr>
      <t xml:space="preserve"> les dades sol·licitades a la pestanya que duu per nom "</t>
    </r>
    <r>
      <rPr>
        <b/>
        <u/>
        <sz val="10"/>
        <color theme="3" tint="-0.499984740745262"/>
        <rFont val="Arial Narrow"/>
        <family val="2"/>
      </rPr>
      <t>REQUISITS LOGÍSTICS</t>
    </r>
    <r>
      <rPr>
        <sz val="10"/>
        <color theme="3" tint="-0.499984740745262"/>
        <rFont val="Arial Narrow"/>
        <family val="2"/>
      </rPr>
      <t>".</t>
    </r>
  </si>
  <si>
    <t>Descripció</t>
  </si>
  <si>
    <t>Preu unitari
màxim licitació
(sense IVA)</t>
  </si>
  <si>
    <t>Descripció Producte</t>
  </si>
  <si>
    <t>Referència</t>
  </si>
  <si>
    <t xml:space="preserve"> </t>
  </si>
  <si>
    <t>Durada Contracte</t>
  </si>
  <si>
    <t>Any 1</t>
  </si>
  <si>
    <t>Any 2</t>
  </si>
  <si>
    <t>Any 3</t>
  </si>
  <si>
    <t>Any 5</t>
  </si>
  <si>
    <t xml:space="preserve">Modific. 20% </t>
  </si>
  <si>
    <t>Modific.
PBL (20%)</t>
  </si>
  <si>
    <t>% IVA</t>
  </si>
  <si>
    <t>En el moment de redactar aquests plecs, CLILAB Diagnòstics no pot preveure en quin moment durant la vigència del contracte i les pròrrogues (si s'escau)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</si>
  <si>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t>Pròrroga 1</t>
  </si>
  <si>
    <t>El present Annex OE s'ha de presentar en format .pdf i signat electrònicament</t>
  </si>
  <si>
    <t>Requisits Logístics</t>
  </si>
  <si>
    <t>En cas de discrepancies de càlculs entre preus unitaris i imports totals, s'agafarà com a import vàlid el PREU UNITARI.</t>
  </si>
  <si>
    <t>Format / Presentació</t>
  </si>
  <si>
    <t>SUBMINISTRAMENT D’ETIQUETES DE CODI DE BARRES I CESSIÓ D’EQUIPAMENT, PER A LA REALITZACIÓ DE L’ACTIVITAT ANALÍTICA ALS LABORATORIS DEL CONSORCI DEL LABORATORI INTERCOMARCAL DE L’ALT PENEDÈS, L’ANOIA I EL GARRAF (CLILAB Diagnòstics)</t>
  </si>
  <si>
    <t>"Codi Article"</t>
  </si>
  <si>
    <t>Etiquetes</t>
  </si>
  <si>
    <t>1+1</t>
  </si>
  <si>
    <t>Embalatge</t>
  </si>
  <si>
    <t>Presentació</t>
  </si>
  <si>
    <t>Pack 500 UN</t>
  </si>
  <si>
    <t>Ziga-Zaga 1 UN</t>
  </si>
  <si>
    <t>Rotllo</t>
  </si>
  <si>
    <t>Rotllo 500 UN</t>
  </si>
  <si>
    <t>Ziga-Zaga 8 UN</t>
  </si>
  <si>
    <t>Rotllo 1000 UN</t>
  </si>
  <si>
    <t>Rotllo 2000 UN</t>
  </si>
  <si>
    <t>Codi Article</t>
  </si>
  <si>
    <t>Quantitat
ANUAL</t>
  </si>
  <si>
    <t>ROTLLO</t>
  </si>
  <si>
    <t>Preu total
ANUAL
(sense IVA)</t>
  </si>
  <si>
    <t>Preu total
LICITACIÓ
(sense IVA)</t>
  </si>
  <si>
    <t>Pròrroga 2</t>
  </si>
  <si>
    <t>EXPD. CLILAB
2025/05</t>
  </si>
  <si>
    <r>
      <t xml:space="preserve">L'EXPD. CLILAB 2025/05 Subministrament d’etiquetes de codi de barres i cessió d’equipament, per a la realització de l’activitat analítica als laboratoris del Consorci del Laboratori Intercomarcal de l'Alt Penedès, l'Anoia i el Garraf (CLILAB Diagnòstics) no està dividit en lots pel que el licitador ha de presentar una única oferta econòmica segons la pestanya </t>
    </r>
    <r>
      <rPr>
        <b/>
        <sz val="10"/>
        <color theme="3" tint="-0.499984740745262"/>
        <rFont val="Arial Narrow"/>
        <family val="2"/>
      </rPr>
      <t>"CLILAB 2025-05. ETIQ. CB"</t>
    </r>
    <r>
      <rPr>
        <sz val="10"/>
        <color theme="3" tint="-0.499984740745262"/>
        <rFont val="Arial Narrow"/>
        <family val="2"/>
      </rPr>
      <t>.</t>
    </r>
  </si>
  <si>
    <t>"IMPORT OFERTAT Preu Anual (sense IVA)"</t>
  </si>
  <si>
    <t>"IMPORT OFERTAT Preu Licitació (sense IVA)"</t>
  </si>
  <si>
    <t>"IMPORT OFERTAT Preu Unitari (sense IVA)"</t>
  </si>
  <si>
    <r>
      <rPr>
        <b/>
        <i/>
        <sz val="12"/>
        <color theme="3" tint="-0.499984740745262"/>
        <rFont val="Aptos Narrow"/>
        <family val="2"/>
      </rPr>
      <t>TIPUS 1. Etiqueta ATENCIO PRIMARIA.</t>
    </r>
    <r>
      <rPr>
        <i/>
        <sz val="11"/>
        <color theme="3" tint="-0.499984740745262"/>
        <rFont val="Aptos Narrow"/>
        <family val="2"/>
      </rPr>
      <t xml:space="preserve">
</t>
    </r>
    <r>
      <rPr>
        <b/>
        <i/>
        <sz val="11"/>
        <color theme="3" tint="-0.499984740745262"/>
        <rFont val="Aptos Narrow"/>
        <family val="2"/>
      </rPr>
      <t>Sub-tipus. IMPRESA.</t>
    </r>
    <r>
      <rPr>
        <i/>
        <sz val="11"/>
        <color theme="3" tint="-0.499984740745262"/>
        <rFont val="Aptos Narrow"/>
        <family val="2"/>
      </rPr>
      <t xml:space="preserve">
Mides 22,4cm x 9cm </t>
    </r>
  </si>
  <si>
    <r>
      <rPr>
        <b/>
        <i/>
        <sz val="12"/>
        <color theme="3" tint="-0.499984740745262"/>
        <rFont val="Aptos Narrow"/>
        <family val="2"/>
      </rPr>
      <t>TIPUS 1. Etiqueta ATENCIO PRIMARIA.</t>
    </r>
    <r>
      <rPr>
        <i/>
        <sz val="11"/>
        <color theme="3" tint="-0.499984740745262"/>
        <rFont val="Aptos Narrow"/>
        <family val="2"/>
      </rPr>
      <t xml:space="preserve">
</t>
    </r>
    <r>
      <rPr>
        <b/>
        <i/>
        <sz val="11"/>
        <color theme="3" tint="-0.499984740745262"/>
        <rFont val="Aptos Narrow"/>
        <family val="2"/>
      </rPr>
      <t>Sub-tipus. NO IMPRESA.</t>
    </r>
    <r>
      <rPr>
        <i/>
        <sz val="11"/>
        <color theme="3" tint="-0.499984740745262"/>
        <rFont val="Aptos Narrow"/>
        <family val="2"/>
      </rPr>
      <t xml:space="preserve">
Mides 22,4cm x 9cm</t>
    </r>
  </si>
  <si>
    <r>
      <rPr>
        <b/>
        <i/>
        <sz val="12"/>
        <color theme="3" tint="-0.499984740745262"/>
        <rFont val="Aptos Narrow"/>
        <family val="2"/>
      </rPr>
      <t>TIPUS 10. Etiqueta METGES.</t>
    </r>
    <r>
      <rPr>
        <b/>
        <i/>
        <sz val="11"/>
        <color theme="3" tint="-0.499984740745262"/>
        <rFont val="Aptos Narrow"/>
        <family val="2"/>
      </rPr>
      <t xml:space="preserve">
Sub-tipus. NO IMPRESA.
</t>
    </r>
    <r>
      <rPr>
        <i/>
        <sz val="11"/>
        <color theme="3" tint="-0.499984740745262"/>
        <rFont val="Aptos Narrow"/>
        <family val="2"/>
      </rPr>
      <t>Mides 12,5 cm x 10 cm</t>
    </r>
  </si>
  <si>
    <r>
      <rPr>
        <b/>
        <i/>
        <sz val="12"/>
        <color theme="3" tint="-0.499984740745262"/>
        <rFont val="Aptos Narrow"/>
        <family val="2"/>
      </rPr>
      <t>TIPUS 11. Etiqueta ANATOMIA PATOLOGICA.</t>
    </r>
    <r>
      <rPr>
        <b/>
        <i/>
        <sz val="11"/>
        <color theme="3" tint="-0.499984740745262"/>
        <rFont val="Aptos Narrow"/>
        <family val="2"/>
      </rPr>
      <t xml:space="preserve">
Sub-tipus. IMPRESA.
</t>
    </r>
    <r>
      <rPr>
        <i/>
        <sz val="11"/>
        <color theme="3" tint="-0.499984740745262"/>
        <rFont val="Aptos Narrow"/>
        <family val="2"/>
      </rPr>
      <t>Mides 2,5 cm x 10 cm</t>
    </r>
  </si>
  <si>
    <r>
      <rPr>
        <b/>
        <i/>
        <sz val="12"/>
        <color theme="3" tint="-0.499984740745262"/>
        <rFont val="Aptos Narrow"/>
        <family val="2"/>
      </rPr>
      <t>TIPUS 2. Etiqueta HOSPITAL.</t>
    </r>
    <r>
      <rPr>
        <i/>
        <sz val="11"/>
        <color theme="3" tint="-0.499984740745262"/>
        <rFont val="Aptos Narrow"/>
        <family val="2"/>
      </rPr>
      <t xml:space="preserve">
</t>
    </r>
    <r>
      <rPr>
        <b/>
        <i/>
        <sz val="11"/>
        <color theme="3" tint="-0.499984740745262"/>
        <rFont val="Aptos Narrow"/>
        <family val="2"/>
      </rPr>
      <t xml:space="preserve">Sub-tipus. IMPRESA.
</t>
    </r>
    <r>
      <rPr>
        <i/>
        <sz val="11"/>
        <color theme="3" tint="-0.499984740745262"/>
        <rFont val="Aptos Narrow"/>
        <family val="2"/>
      </rPr>
      <t xml:space="preserve">Mides 22,4cm x 9cm </t>
    </r>
  </si>
  <si>
    <r>
      <rPr>
        <b/>
        <i/>
        <sz val="12"/>
        <color theme="3" tint="-0.499984740745262"/>
        <rFont val="Aptos Narrow"/>
        <family val="2"/>
      </rPr>
      <t>TIPUS 2. Etiqueta HOSPITAL.</t>
    </r>
    <r>
      <rPr>
        <b/>
        <i/>
        <sz val="11"/>
        <color theme="3" tint="-0.499984740745262"/>
        <rFont val="Aptos Narrow"/>
        <family val="2"/>
      </rPr>
      <t xml:space="preserve">
Sub-tipus. NO IMPRESA.
</t>
    </r>
    <r>
      <rPr>
        <i/>
        <sz val="11"/>
        <color theme="3" tint="-0.499984740745262"/>
        <rFont val="Aptos Narrow"/>
        <family val="2"/>
      </rPr>
      <t>Mides 22,4cm x 9 cm</t>
    </r>
  </si>
  <si>
    <r>
      <rPr>
        <b/>
        <i/>
        <sz val="12"/>
        <color theme="3" tint="-0.499984740745262"/>
        <rFont val="Aptos Narrow"/>
        <family val="2"/>
      </rPr>
      <t>TIPUS 3. Etiqueta HOSPITAL IGUALADA (CSA).
Sub-tipus. NO IMPRESA.</t>
    </r>
    <r>
      <rPr>
        <i/>
        <sz val="11"/>
        <color theme="3" tint="-0.499984740745262"/>
        <rFont val="Aptos Narrow"/>
        <family val="2"/>
      </rPr>
      <t xml:space="preserve">
Mides 20 cm x 9 cm</t>
    </r>
  </si>
  <si>
    <r>
      <rPr>
        <b/>
        <i/>
        <sz val="12"/>
        <color theme="3" tint="-0.499984740745262"/>
        <rFont val="Aptos Narrow"/>
        <family val="2"/>
      </rPr>
      <t>TIPUS 4. Etiqueta MICROBIOLOGIA.</t>
    </r>
    <r>
      <rPr>
        <b/>
        <i/>
        <sz val="11"/>
        <color theme="3" tint="-0.499984740745262"/>
        <rFont val="Aptos Narrow"/>
        <family val="2"/>
      </rPr>
      <t xml:space="preserve">
Sub-tipus. IMPRESA.
</t>
    </r>
    <r>
      <rPr>
        <i/>
        <sz val="11"/>
        <color theme="3" tint="-0.499984740745262"/>
        <rFont val="Aptos Narrow"/>
        <family val="2"/>
      </rPr>
      <t>Mides 15,6 cm x 9 cm</t>
    </r>
  </si>
  <si>
    <r>
      <rPr>
        <b/>
        <i/>
        <sz val="12"/>
        <color theme="3" tint="-0.499984740745262"/>
        <rFont val="Aptos Narrow"/>
        <family val="2"/>
      </rPr>
      <t>TIPUS 4. Etiqueta MICROBIOLOGIA.</t>
    </r>
    <r>
      <rPr>
        <b/>
        <i/>
        <sz val="11"/>
        <color theme="3" tint="-0.499984740745262"/>
        <rFont val="Aptos Narrow"/>
        <family val="2"/>
      </rPr>
      <t xml:space="preserve">
Sub-tipus. NO IMPRESA.
</t>
    </r>
    <r>
      <rPr>
        <i/>
        <sz val="11"/>
        <color theme="3" tint="-0.499984740745262"/>
        <rFont val="Aptos Narrow"/>
        <family val="2"/>
      </rPr>
      <t>Mides 15,6 cm x 9 cm</t>
    </r>
  </si>
  <si>
    <r>
      <rPr>
        <b/>
        <i/>
        <sz val="12"/>
        <color theme="3" tint="-0.499984740745262"/>
        <rFont val="Aptos Narrow"/>
        <family val="2"/>
      </rPr>
      <t>TIPUS 5. Etiqueta O’SULLIVAN.</t>
    </r>
    <r>
      <rPr>
        <b/>
        <i/>
        <sz val="11"/>
        <color theme="3" tint="-0.499984740745262"/>
        <rFont val="Aptos Narrow"/>
        <family val="2"/>
      </rPr>
      <t xml:space="preserve">
Sub-tipus. IMPRESA.
</t>
    </r>
    <r>
      <rPr>
        <i/>
        <sz val="11"/>
        <color theme="3" tint="-0.499984740745262"/>
        <rFont val="Aptos Narrow"/>
        <family val="2"/>
      </rPr>
      <t>Mides 2,5 cm x 9 cm</t>
    </r>
  </si>
  <si>
    <r>
      <rPr>
        <b/>
        <i/>
        <sz val="12"/>
        <color theme="3" tint="-0.499984740745262"/>
        <rFont val="Aptos Narrow"/>
        <family val="2"/>
      </rPr>
      <t>TIPUS 6. Etiqueta CORBES.</t>
    </r>
    <r>
      <rPr>
        <b/>
        <i/>
        <sz val="11"/>
        <color theme="3" tint="-0.499984740745262"/>
        <rFont val="Aptos Narrow"/>
        <family val="2"/>
      </rPr>
      <t xml:space="preserve">
Sub-tipus. IMPRESA.
</t>
    </r>
    <r>
      <rPr>
        <i/>
        <sz val="11"/>
        <color theme="3" tint="-0.499984740745262"/>
        <rFont val="Aptos Narrow"/>
        <family val="2"/>
      </rPr>
      <t>Mides 2,5 cm x 9 cm</t>
    </r>
  </si>
  <si>
    <r>
      <rPr>
        <b/>
        <i/>
        <sz val="12"/>
        <color theme="3" tint="-0.499984740745262"/>
        <rFont val="Aptos Narrow"/>
        <family val="2"/>
      </rPr>
      <t>TIPUS 7. Etiqueta IMMOBILITZAT.</t>
    </r>
    <r>
      <rPr>
        <b/>
        <i/>
        <sz val="11"/>
        <color theme="3" tint="-0.499984740745262"/>
        <rFont val="Aptos Narrow"/>
        <family val="2"/>
      </rPr>
      <t xml:space="preserve">
Sub-tipus. IMPRESA.
</t>
    </r>
    <r>
      <rPr>
        <i/>
        <sz val="11"/>
        <color theme="3" tint="-0.499984740745262"/>
        <rFont val="Aptos Narrow"/>
        <family val="2"/>
      </rPr>
      <t>Mides 4 cm x 2,5 cm</t>
    </r>
  </si>
  <si>
    <r>
      <rPr>
        <b/>
        <i/>
        <sz val="12"/>
        <color theme="3" tint="-0.499984740745262"/>
        <rFont val="Aptos Narrow"/>
        <family val="2"/>
      </rPr>
      <t>TIPUS 8. Etiqueta SIL.</t>
    </r>
    <r>
      <rPr>
        <b/>
        <i/>
        <sz val="11"/>
        <color theme="3" tint="-0.499984740745262"/>
        <rFont val="Aptos Narrow"/>
        <family val="2"/>
      </rPr>
      <t xml:space="preserve">
Sub-tipus. NO IMPRESA.
</t>
    </r>
    <r>
      <rPr>
        <i/>
        <sz val="11"/>
        <color theme="3" tint="-0.499984740745262"/>
        <rFont val="Aptos Narrow"/>
        <family val="2"/>
      </rPr>
      <t>Mides 5 cm x 2 cm</t>
    </r>
  </si>
  <si>
    <r>
      <rPr>
        <b/>
        <i/>
        <sz val="12"/>
        <color theme="3" tint="-0.499984740745262"/>
        <rFont val="Aptos Narrow"/>
        <family val="2"/>
      </rPr>
      <t>TIPUS 9. Etiqueta FRED.</t>
    </r>
    <r>
      <rPr>
        <b/>
        <i/>
        <sz val="11"/>
        <color theme="3" tint="-0.499984740745262"/>
        <rFont val="Aptos Narrow"/>
        <family val="2"/>
      </rPr>
      <t xml:space="preserve">
Sub-tipus. IMPRESA.
</t>
    </r>
    <r>
      <rPr>
        <i/>
        <sz val="11"/>
        <color theme="3" tint="-0.499984740745262"/>
        <rFont val="Aptos Narrow"/>
        <family val="2"/>
      </rPr>
      <t>Mides 2,5 cm x 9 cm</t>
    </r>
  </si>
  <si>
    <r>
      <rPr>
        <b/>
        <i/>
        <sz val="11"/>
        <color theme="3" tint="-0.499984740745262"/>
        <rFont val="Aptos Narrow"/>
        <family val="2"/>
      </rPr>
      <t>RIBBON IMPRESSORA</t>
    </r>
    <r>
      <rPr>
        <i/>
        <sz val="11"/>
        <color theme="3" tint="-0.499984740745262"/>
        <rFont val="Aptos Narrow"/>
        <family val="2"/>
      </rPr>
      <t xml:space="preserve">
Model Zebra ZD420 i ZD421</t>
    </r>
  </si>
  <si>
    <t xml:space="preserve"> VALOR OFERTAT </t>
  </si>
  <si>
    <r>
      <rPr>
        <b/>
        <i/>
        <vertAlign val="superscript"/>
        <sz val="11"/>
        <color theme="3" tint="-0.249977111117893"/>
        <rFont val="Aptos Narrow"/>
        <family val="2"/>
      </rPr>
      <t>(*)</t>
    </r>
    <r>
      <rPr>
        <b/>
        <i/>
        <sz val="11"/>
        <color theme="3" tint="-0.249977111117893"/>
        <rFont val="Aptos Narrow"/>
        <family val="2"/>
      </rPr>
      <t xml:space="preserve"> IMPORT OFERTAT Preu Unitari (sense IVA). </t>
    </r>
    <r>
      <rPr>
        <i/>
        <sz val="11"/>
        <color theme="3" tint="-0.249977111117893"/>
        <rFont val="Aptos Narrow"/>
        <family val="2"/>
      </rPr>
      <t>Informar preu a  5 decimals</t>
    </r>
    <r>
      <rPr>
        <b/>
        <i/>
        <sz val="11"/>
        <color theme="3" tint="-0.249977111117893"/>
        <rFont val="Aptos Narrow"/>
        <family val="2"/>
      </rPr>
      <t>.</t>
    </r>
  </si>
  <si>
    <t>Etiquetes de codi de barres i altres etiquetes de caire general</t>
  </si>
  <si>
    <t>Quantitat ANUAL per Embalatge</t>
  </si>
  <si>
    <t>Import ANUAL
s/IVA</t>
  </si>
  <si>
    <t>Preu Embalatge
SENSE IVA</t>
  </si>
  <si>
    <t xml:space="preserve">
Presentació</t>
  </si>
  <si>
    <t>Núm. Unitats
ANUALS</t>
  </si>
  <si>
    <t xml:space="preserve">TIPUS 1. Etiqueta ATENCIO PRIMARIA.
Sub-tipus. IMPRESA.
Mides 22,4cm x 9cm </t>
  </si>
  <si>
    <t>TIPUS 1. Etiqueta ATENCIO PRIMARIA.
Sub-tipus. NO IMPRESA.
Mides 22,4cm x 9cm</t>
  </si>
  <si>
    <t>TIPUS 10. Etiqueta METGES.
Sub-tipus. NO IMPRESA.
Mides 12,5 cm x 10 cm</t>
  </si>
  <si>
    <t>TIPUS 11. Etiqueta ANATOMIA PATOLOGICA.
Sub-tipus. IMPRESA.
Mides 2,5 cm x 10 cm</t>
  </si>
  <si>
    <t xml:space="preserve">TIPUS 2. Etiqueta HOSPITAL.
Sub-tipus. IMPRESA.
Mides 22,4cm x 9cm </t>
  </si>
  <si>
    <t>TIPUS 2. Etiqueta HOSPITAL.
Sub-tipus. NO IMPRESA.
Mides 22,4cm x 9 cm</t>
  </si>
  <si>
    <t>TIPUS 3. Etiqueta HOSPITAL IGUALADA (CSA).
Sub-tipus. NO IMPRESA.
Mides 20 cm x 9 cm</t>
  </si>
  <si>
    <t>TIPUS 4. Etiqueta MICROBIOLOGIA.
Sub-tipus. IMPRESA.
Mides 15,6 cm x 9 cm</t>
  </si>
  <si>
    <t>TIPUS 4. Etiqueta MICROBIOLOGIA.
Sub-tipus. NO IMPRESA.
Mides 15,6 cm x 9 cm</t>
  </si>
  <si>
    <t>TIPUS 5. Etiqueta O’SULLIVAN.
Sub-tipus. IMPRESA.
Mides 2,5 cm x 9 cm</t>
  </si>
  <si>
    <t>TIPUS 6. Etiqueta CORBES.
Sub-tipus. IMPRESA.
Mides 2,5 cm x 9 cm</t>
  </si>
  <si>
    <t>TIPUS 7. Etiqueta IMMOBILITZAT.
Sub-tipus. IMPRESA.
Mides 4 cm x 2,5 cm</t>
  </si>
  <si>
    <t>TIPUS 8. Etiqueta SIL.
Sub-tipus. NO IMPRESA.
Mides 5 cm x 2 cm</t>
  </si>
  <si>
    <t>TIPUS 9. Etiqueta FRED.
Sub-tipus. IMPRESA.
Mides 2,5 cm x 9 cm</t>
  </si>
  <si>
    <t>RIBBON IMPRESSORA
Model Zebra ZD420 i ZD421</t>
  </si>
  <si>
    <t>PRODUCTE: Altre material (Ribbon impresora cedida)</t>
  </si>
  <si>
    <t>Nom equip</t>
  </si>
  <si>
    <r>
      <t>Codi genèric</t>
    </r>
    <r>
      <rPr>
        <b/>
        <i/>
        <vertAlign val="superscript"/>
        <sz val="11"/>
        <color rgb="FFC00000"/>
        <rFont val="Aptos Narrow"/>
      </rPr>
      <t xml:space="preserve">(**) </t>
    </r>
    <r>
      <rPr>
        <b/>
        <i/>
        <sz val="11"/>
        <color theme="3" tint="-0.499984740745262"/>
        <rFont val="Aptos Narrow"/>
        <family val="2"/>
      </rPr>
      <t xml:space="preserve">
</t>
    </r>
    <r>
      <rPr>
        <b/>
        <i/>
        <sz val="11"/>
        <color rgb="FFC00000"/>
        <rFont val="Aptos Narrow"/>
      </rPr>
      <t>Aquesta partida no està subjecte a baixa licitatòria</t>
    </r>
  </si>
  <si>
    <t>-</t>
  </si>
  <si>
    <r>
      <t xml:space="preserve">    </t>
    </r>
    <r>
      <rPr>
        <b/>
        <i/>
        <vertAlign val="superscript"/>
        <sz val="11"/>
        <color theme="3" tint="-0.499984740745262"/>
        <rFont val="Aptos Narrow"/>
        <family val="2"/>
      </rPr>
      <t>(**)</t>
    </r>
    <r>
      <rPr>
        <b/>
        <i/>
        <sz val="11"/>
        <color theme="3" tint="-0.499984740745262"/>
        <rFont val="Aptos Narrow"/>
        <family val="2"/>
      </rPr>
      <t xml:space="preserve"> CODI GENÈRIC.  </t>
    </r>
    <r>
      <rPr>
        <i/>
        <sz val="11"/>
        <color theme="3" tint="-0.499984740745262"/>
        <rFont val="Aptos Narrow"/>
        <family val="2"/>
      </rPr>
      <t xml:space="preserve">Import fix. Possibilitat d'afegir noves referències com a conseqüència de noves necessitats de CLILAB Diagnòstics i relacionades amb l'objecte del contracte. </t>
    </r>
    <r>
      <rPr>
        <b/>
        <i/>
        <sz val="11"/>
        <color rgb="FFC00000"/>
        <rFont val="Aptos Narrow"/>
      </rPr>
      <t>Aquesta partida no està subjecte a baixa licitatòria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</si>
</sst>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anys&quot;"/>
    <numFmt numFmtId="165" formatCode="#,##0.00\ &quot;€&quot;"/>
    <numFmt numFmtId="166" formatCode="_-* #,##0.00\ [$€]_-;\-* #,##0.00\ [$€]_-;_-* &quot;-&quot;??\ [$€]_-;_-@_-"/>
    <numFmt numFmtId="167" formatCode="_-* #,##0.00\ _P_t_s_-;\-* #,##0.00\ _P_t_s_-;_-* &quot;-&quot;??\ _P_t_s_-;_-@_-"/>
    <numFmt numFmtId="168" formatCode="#,##0.0"/>
    <numFmt numFmtId="169" formatCode="_ [$€]\ * #,##0.00_ ;_ [$€]\ * \-#,##0.00_ ;_ [$€]\ * &quot;-&quot;??_ ;_ @_ "/>
    <numFmt numFmtId="170" formatCode="#,##0\ &quot;pta&quot;;\-#,##0\ &quot;pta&quot;"/>
    <numFmt numFmtId="171" formatCode="#,##0.00\ &quot;pta&quot;;\-#,##0.00\ &quot;pta&quot;"/>
    <numFmt numFmtId="172" formatCode="d\-mmmm\-yyyy"/>
    <numFmt numFmtId="173" formatCode="_ * #,##0.00_)[$€]_ ;_ * \(#,##0.00\)[$€]_ ;_ * &quot;-&quot;??_)[$€]_ ;_ @_ "/>
    <numFmt numFmtId="174" formatCode="#,##0.00000\ &quot;€&quot;"/>
    <numFmt numFmtId="175" formatCode="_-* #,##0.00000\ &quot;€&quot;_-;\-* #,##0.00000\ &quot;€&quot;_-;_-* &quot;-&quot;?????\ &quot;€&quot;_-;_-@_-"/>
  </numFmts>
  <fonts count="1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sz val="11"/>
      <color theme="1"/>
      <name val="Arial Narrow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6"/>
      <color theme="0"/>
      <name val="Papyrus"/>
      <family val="4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b/>
      <u/>
      <sz val="12"/>
      <color theme="3" tint="-0.499984740745262"/>
      <name val="Arial Narrow"/>
      <family val="2"/>
    </font>
    <font>
      <i/>
      <sz val="12"/>
      <color theme="3" tint="-0.499984740745262"/>
      <name val="Calibri"/>
      <family val="2"/>
      <scheme val="minor"/>
    </font>
    <font>
      <sz val="11"/>
      <color theme="3" tint="-0.499984740745262"/>
      <name val="Arial Narrow"/>
      <family val="2"/>
    </font>
    <font>
      <i/>
      <sz val="10.5"/>
      <color theme="3" tint="-0.499984740745262"/>
      <name val="Calibri"/>
      <family val="2"/>
      <scheme val="minor"/>
    </font>
    <font>
      <b/>
      <i/>
      <sz val="10.5"/>
      <color theme="3" tint="-0.499984740745262"/>
      <name val="Calibri"/>
      <family val="2"/>
      <scheme val="minor"/>
    </font>
    <font>
      <sz val="12"/>
      <color theme="3" tint="-0.499984740745262"/>
      <name val="Nyala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b/>
      <sz val="10.5"/>
      <color theme="3" tint="-0.499984740745262"/>
      <name val="Calibri"/>
      <family val="2"/>
      <scheme val="minor"/>
    </font>
    <font>
      <sz val="10.5"/>
      <color theme="3" tint="-0.499984740745262"/>
      <name val="Copperplate Gothic Bold"/>
      <family val="2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i/>
      <sz val="10"/>
      <color theme="3" tint="-0.499984740745262"/>
      <name val="Arial Narrow"/>
      <family val="2"/>
    </font>
    <font>
      <sz val="8"/>
      <name val="Calibri"/>
      <family val="2"/>
      <scheme val="minor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color theme="0"/>
      <name val="Nyala"/>
    </font>
    <font>
      <b/>
      <sz val="14"/>
      <color rgb="FFFF0000"/>
      <name val="Arial Narrow"/>
      <family val="2"/>
    </font>
    <font>
      <b/>
      <i/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0.5"/>
      <color theme="3" tint="-0.249977111117893"/>
      <name val="Calibri"/>
      <family val="2"/>
      <scheme val="minor"/>
    </font>
    <font>
      <b/>
      <sz val="11"/>
      <color theme="3" tint="-0.249977111117893"/>
      <name val="Nyala"/>
    </font>
    <font>
      <b/>
      <sz val="12"/>
      <color theme="3" tint="-0.249977111117893"/>
      <name val="Arial Narrow"/>
      <family val="2"/>
    </font>
    <font>
      <b/>
      <i/>
      <sz val="14"/>
      <color theme="3" tint="-0.249977111117893"/>
      <name val="Calibri"/>
      <family val="2"/>
      <scheme val="minor"/>
    </font>
    <font>
      <sz val="12"/>
      <color theme="3" tint="-0.249977111117893"/>
      <name val="Arial Narrow"/>
      <family val="2"/>
    </font>
    <font>
      <b/>
      <u/>
      <sz val="11"/>
      <color theme="3" tint="-0.249977111117893"/>
      <name val="Arial Narrow"/>
      <family val="2"/>
    </font>
    <font>
      <b/>
      <i/>
      <sz val="10"/>
      <color theme="3" tint="-0.249977111117893"/>
      <name val="Calibri"/>
      <family val="2"/>
      <scheme val="minor"/>
    </font>
    <font>
      <i/>
      <sz val="11"/>
      <color rgb="FF242424"/>
      <name val="Segoe UI"/>
      <family val="2"/>
    </font>
    <font>
      <sz val="11.5"/>
      <color theme="3" tint="-0.499984740745262"/>
      <name val="Arial Narrow"/>
      <family val="2"/>
    </font>
    <font>
      <b/>
      <sz val="11.5"/>
      <color theme="3" tint="-0.499984740745262"/>
      <name val="Arial Narrow"/>
      <family val="2"/>
    </font>
    <font>
      <b/>
      <sz val="10"/>
      <color theme="3" tint="-0.499984740745262"/>
      <name val="Nyala"/>
    </font>
    <font>
      <b/>
      <sz val="11"/>
      <color theme="3" tint="-0.499984740745262"/>
      <name val="Segoe UI"/>
      <family val="2"/>
    </font>
    <font>
      <b/>
      <i/>
      <sz val="11"/>
      <color rgb="FF242424"/>
      <name val="Segoe UI"/>
      <family val="2"/>
    </font>
    <font>
      <b/>
      <i/>
      <sz val="10"/>
      <color theme="3" tint="-0.499984740745262"/>
      <name val="Arial Narrow"/>
      <family val="2"/>
    </font>
    <font>
      <sz val="18"/>
      <color theme="3" tint="-0.499984740745262"/>
      <name val="Nyala"/>
    </font>
    <font>
      <b/>
      <sz val="16"/>
      <color theme="3" tint="-0.499984740745262"/>
      <name val="Nyala"/>
    </font>
    <font>
      <b/>
      <sz val="16"/>
      <color theme="0"/>
      <name val="Arial Narrow"/>
      <family val="2"/>
    </font>
    <font>
      <b/>
      <sz val="16"/>
      <color theme="3" tint="-0.249977111117893"/>
      <name val="Arial Narrow"/>
      <family val="2"/>
    </font>
    <font>
      <b/>
      <i/>
      <sz val="16"/>
      <color theme="3" tint="-0.249977111117893"/>
      <name val="Arial Narrow"/>
      <family val="2"/>
    </font>
    <font>
      <i/>
      <sz val="16"/>
      <color theme="3" tint="-0.249977111117893"/>
      <name val="Arial Narrow"/>
      <family val="2"/>
    </font>
    <font>
      <sz val="16"/>
      <color theme="3" tint="-0.249977111117893"/>
      <name val="Arial Narrow"/>
      <family val="2"/>
    </font>
    <font>
      <sz val="11"/>
      <color theme="3" tint="-0.499984740745262"/>
      <name val="Aptos Narrow"/>
      <family val="2"/>
    </font>
    <font>
      <i/>
      <sz val="10"/>
      <color theme="3" tint="-0.499984740745262"/>
      <name val="Aptos Narrow"/>
      <family val="2"/>
    </font>
    <font>
      <i/>
      <sz val="11"/>
      <color theme="3" tint="-0.499984740745262"/>
      <name val="Aptos Narrow"/>
      <family val="2"/>
    </font>
    <font>
      <b/>
      <i/>
      <sz val="12"/>
      <color theme="3" tint="-0.499984740745262"/>
      <name val="Aptos Narrow"/>
      <family val="2"/>
    </font>
    <font>
      <b/>
      <i/>
      <sz val="11"/>
      <color theme="3" tint="-0.499984740745262"/>
      <name val="Aptos Narrow"/>
      <family val="2"/>
    </font>
    <font>
      <sz val="11"/>
      <color rgb="FFFF0000"/>
      <name val="Aptos Narrow"/>
      <family val="2"/>
    </font>
    <font>
      <sz val="10"/>
      <color theme="3" tint="-0.499984740745262"/>
      <name val="Aptos Narrow"/>
      <family val="2"/>
    </font>
    <font>
      <sz val="10"/>
      <color rgb="FFFF0000"/>
      <name val="Aptos Narrow"/>
      <family val="2"/>
    </font>
    <font>
      <i/>
      <sz val="11"/>
      <color rgb="FFFF0000"/>
      <name val="Aptos Narrow"/>
      <family val="2"/>
    </font>
    <font>
      <i/>
      <sz val="9"/>
      <color theme="3" tint="-0.499984740745262"/>
      <name val="Aptos Narrow"/>
      <family val="2"/>
    </font>
    <font>
      <b/>
      <i/>
      <sz val="9"/>
      <color theme="3" tint="-0.499984740745262"/>
      <name val="Aptos Narrow"/>
      <family val="2"/>
    </font>
    <font>
      <sz val="9"/>
      <color theme="3" tint="-0.499984740745262"/>
      <name val="Aptos Narrow"/>
      <family val="2"/>
    </font>
    <font>
      <i/>
      <sz val="11"/>
      <color rgb="FF222B35"/>
      <name val="Aptos Narrow"/>
      <family val="2"/>
    </font>
    <font>
      <i/>
      <sz val="11"/>
      <color theme="3"/>
      <name val="Aptos Narrow"/>
      <family val="2"/>
    </font>
    <font>
      <b/>
      <i/>
      <sz val="11"/>
      <color theme="3" tint="-0.249977111117893"/>
      <name val="Arial Narrow"/>
      <family val="2"/>
    </font>
    <font>
      <sz val="16"/>
      <color theme="3" tint="-0.499984740745262"/>
      <name val="Nyala"/>
    </font>
    <font>
      <sz val="18"/>
      <color theme="3"/>
      <name val="Calibri Light"/>
      <family val="2"/>
      <scheme val="major"/>
    </font>
    <font>
      <b/>
      <i/>
      <sz val="11"/>
      <color theme="3" tint="-0.249977111117893"/>
      <name val="Aptos Narrow"/>
      <family val="2"/>
    </font>
    <font>
      <i/>
      <sz val="11"/>
      <color theme="3" tint="-0.249977111117893"/>
      <name val="Aptos Narrow"/>
      <family val="2"/>
    </font>
    <font>
      <b/>
      <i/>
      <vertAlign val="superscript"/>
      <sz val="11"/>
      <color theme="3" tint="-0.249977111117893"/>
      <name val="Aptos Narrow"/>
      <family val="2"/>
    </font>
    <font>
      <b/>
      <i/>
      <u/>
      <sz val="11"/>
      <color theme="3" tint="-0.249977111117893"/>
      <name val="Aptos Narrow"/>
      <family val="2"/>
    </font>
    <font>
      <sz val="11"/>
      <color theme="3" tint="-0.249977111117893"/>
      <name val="Aptos Narrow"/>
      <family val="2"/>
    </font>
    <font>
      <b/>
      <u/>
      <sz val="11"/>
      <color theme="3" tint="-0.249977111117893"/>
      <name val="Aptos Narrow"/>
      <family val="2"/>
    </font>
    <font>
      <strike/>
      <sz val="11"/>
      <color theme="3" tint="-0.499984740745262"/>
      <name val="Arial Narrow"/>
      <family val="2"/>
    </font>
    <font>
      <b/>
      <strike/>
      <sz val="11"/>
      <color theme="3" tint="-0.499984740745262"/>
      <name val="Arial Narrow"/>
      <family val="2"/>
    </font>
    <font>
      <b/>
      <i/>
      <vertAlign val="superscript"/>
      <sz val="11"/>
      <color theme="3" tint="-0.499984740745262"/>
      <name val="Aptos Narrow"/>
      <family val="2"/>
    </font>
    <font>
      <b/>
      <i/>
      <sz val="11"/>
      <color rgb="FFC00000"/>
      <name val="Aptos Narrow"/>
    </font>
    <font>
      <b/>
      <i/>
      <vertAlign val="superscript"/>
      <sz val="11"/>
      <color rgb="FFC00000"/>
      <name val="Aptos Narrow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EFF2F5"/>
        <bgColor indexed="64"/>
      </patternFill>
    </fill>
    <fill>
      <patternFill patternType="solid">
        <fgColor theme="3" tint="0.39997558519241921"/>
        <bgColor indexed="64"/>
      </patternFill>
    </fill>
  </fills>
  <borders count="19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medium">
        <color theme="3" tint="0.39991454817346722"/>
      </left>
      <right style="thin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88402966399123"/>
      </top>
      <bottom style="medium">
        <color theme="3" tint="0.39988402966399123"/>
      </bottom>
      <diagonal/>
    </border>
    <border>
      <left/>
      <right style="medium">
        <color theme="3" tint="0.39988402966399123"/>
      </right>
      <top style="medium">
        <color theme="3" tint="0.39988402966399123"/>
      </top>
      <bottom style="medium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thin">
        <color theme="3" tint="0.39979247413556324"/>
      </top>
      <bottom style="thin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79247413556324"/>
      </left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medium">
        <color theme="3" tint="0.39985351115451523"/>
      </top>
      <bottom style="medium">
        <color theme="3" tint="0.3998840296639912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medium">
        <color theme="3" tint="0.39976195562608724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1454817346722"/>
      </left>
      <right/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medium">
        <color theme="3" tint="0.399822992645039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85351115451523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 style="thin">
        <color theme="3" tint="0.39991454817346722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 style="medium">
        <color theme="3" tint="0.39985351115451523"/>
      </right>
      <top style="medium">
        <color theme="3" tint="0.39985351115451523"/>
      </top>
      <bottom style="medium">
        <color theme="3" tint="0.39988402966399123"/>
      </bottom>
      <diagonal/>
    </border>
    <border>
      <left style="medium">
        <color theme="3" tint="0.39985351115451523"/>
      </left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/>
      <bottom/>
      <diagonal/>
    </border>
    <border>
      <left style="medium">
        <color theme="3" tint="0.399853511154515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53511154515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79247413556324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0091860713525"/>
      </bottom>
      <diagonal/>
    </border>
    <border>
      <left style="medium">
        <color theme="3" tint="0.39967040009765925"/>
      </left>
      <right/>
      <top style="medium">
        <color theme="3" tint="0.39967040009765925"/>
      </top>
      <bottom style="medium">
        <color theme="3" tint="0.39967040009765925"/>
      </bottom>
      <diagonal/>
    </border>
    <border>
      <left/>
      <right style="medium">
        <color theme="3" tint="0.39985351115451523"/>
      </right>
      <top style="medium">
        <color theme="3" tint="0.39967040009765925"/>
      </top>
      <bottom style="medium">
        <color theme="3" tint="0.39967040009765925"/>
      </bottom>
      <diagonal/>
    </border>
    <border>
      <left style="medium">
        <color theme="3" tint="0.399853511154515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82299264503923"/>
      </left>
      <right style="thin">
        <color theme="3" tint="0.39988402966399123"/>
      </right>
      <top style="thin">
        <color theme="3" tint="0.39988402966399123"/>
      </top>
      <bottom style="medium">
        <color theme="3" tint="0.399822992645039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2299264503923"/>
      </bottom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 style="medium">
        <color theme="3" tint="0.39979247413556324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 style="medium">
        <color theme="3" tint="0.39973143711661124"/>
      </left>
      <right style="medium">
        <color theme="3" tint="0.39985351115451523"/>
      </right>
      <top/>
      <bottom style="medium">
        <color theme="3" tint="0.39970091860713525"/>
      </bottom>
      <diagonal/>
    </border>
    <border>
      <left style="medium">
        <color theme="3" tint="0.39985351115451523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3988158818325"/>
      </left>
      <right style="thin">
        <color theme="3" tint="0.399639881588183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39881588183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0936307870726"/>
      </left>
      <right style="thin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0936307870726"/>
      </left>
      <right style="medium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00918607135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9247413556324"/>
      </left>
      <right style="medium">
        <color theme="3" tint="0.39976195562608724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9247413556324"/>
      </left>
      <right style="medium">
        <color theme="3" tint="0.39985351115451523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/>
      <bottom/>
      <diagonal/>
    </border>
    <border>
      <left style="thin">
        <color theme="3" tint="0.59999389629810485"/>
      </left>
      <right style="thin">
        <color theme="3" tint="0.59999389629810485"/>
      </right>
      <top/>
      <bottom style="thin">
        <color theme="3" tint="0.59999389629810485"/>
      </bottom>
      <diagonal/>
    </border>
    <border>
      <left/>
      <right/>
      <top style="thin">
        <color theme="3" tint="0.59999389629810485"/>
      </top>
      <bottom style="thin">
        <color theme="3" tint="0.59999389629810485"/>
      </bottom>
      <diagonal/>
    </border>
    <border>
      <left/>
      <right/>
      <top/>
      <bottom style="thin">
        <color theme="3" tint="0.59999389629810485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76195562608724"/>
      </left>
      <right/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theme="3" tint="0.39976195562608724"/>
      </left>
      <right/>
      <top style="medium">
        <color theme="3" tint="0.39976195562608724"/>
      </top>
      <bottom style="medium">
        <color theme="3" tint="0.39976195562608724"/>
      </bottom>
      <diagonal/>
    </border>
    <border>
      <left/>
      <right style="thin">
        <color theme="3" tint="0.39982299264503923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/>
      <top style="medium">
        <color theme="3" tint="0.39976195562608724"/>
      </top>
      <bottom style="medium">
        <color theme="3" tint="0.39976195562608724"/>
      </bottom>
      <diagonal/>
    </border>
    <border>
      <left/>
      <right/>
      <top style="medium">
        <color theme="3" tint="0.39976195562608724"/>
      </top>
      <bottom style="medium">
        <color theme="3" tint="0.39976195562608724"/>
      </bottom>
      <diagonal/>
    </border>
    <border>
      <left/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medium">
        <color theme="3" tint="0.39976195562608724"/>
      </left>
      <right/>
      <top style="medium">
        <color theme="3" tint="0.39976195562608724"/>
      </top>
      <bottom style="thin">
        <color theme="3" tint="0.39979247413556324"/>
      </bottom>
      <diagonal/>
    </border>
    <border>
      <left/>
      <right/>
      <top style="medium">
        <color theme="3" tint="0.39976195562608724"/>
      </top>
      <bottom style="thin">
        <color theme="3" tint="0.39979247413556324"/>
      </bottom>
      <diagonal/>
    </border>
    <border>
      <left/>
      <right style="medium">
        <color theme="3" tint="0.39976195562608724"/>
      </right>
      <top style="medium">
        <color theme="3" tint="0.39976195562608724"/>
      </top>
      <bottom style="thin">
        <color theme="3" tint="0.39979247413556324"/>
      </bottom>
      <diagonal/>
    </border>
    <border>
      <left style="medium">
        <color theme="3" tint="0.39976195562608724"/>
      </left>
      <right/>
      <top style="thin">
        <color theme="3" tint="0.39979247413556324"/>
      </top>
      <bottom/>
      <diagonal/>
    </border>
    <border>
      <left style="medium">
        <color theme="3" tint="0.39976195562608724"/>
      </left>
      <right/>
      <top/>
      <bottom style="medium">
        <color theme="3" tint="0.39976195562608724"/>
      </bottom>
      <diagonal/>
    </border>
    <border>
      <left/>
      <right style="thin">
        <color theme="3" tint="0.39994506668294322"/>
      </right>
      <top/>
      <bottom style="medium">
        <color theme="3" tint="0.39976195562608724"/>
      </bottom>
      <diagonal/>
    </border>
    <border>
      <left style="thin">
        <color theme="3" tint="0.39994506668294322"/>
      </left>
      <right/>
      <top style="thin">
        <color theme="3" tint="0.39979247413556324"/>
      </top>
      <bottom style="medium">
        <color theme="3" tint="0.39976195562608724"/>
      </bottom>
      <diagonal/>
    </border>
    <border>
      <left/>
      <right style="thin">
        <color theme="3" tint="0.39991454817346722"/>
      </right>
      <top style="thin">
        <color theme="3" tint="0.39979247413556324"/>
      </top>
      <bottom style="medium">
        <color theme="3" tint="0.39976195562608724"/>
      </bottom>
      <diagonal/>
    </border>
    <border>
      <left/>
      <right/>
      <top style="thin">
        <color theme="3" tint="0.39979247413556324"/>
      </top>
      <bottom style="medium">
        <color theme="3" tint="0.39976195562608724"/>
      </bottom>
      <diagonal/>
    </border>
    <border>
      <left/>
      <right/>
      <top/>
      <bottom style="medium">
        <color theme="3" tint="0.39976195562608724"/>
      </bottom>
      <diagonal/>
    </border>
    <border>
      <left/>
      <right style="thin">
        <color theme="3" tint="0.39985351115451523"/>
      </right>
      <top/>
      <bottom style="medium">
        <color theme="3" tint="0.39976195562608724"/>
      </bottom>
      <diagonal/>
    </border>
    <border>
      <left/>
      <right style="thin">
        <color theme="3" tint="0.39994506668294322"/>
      </right>
      <top style="thin">
        <color theme="3" tint="0.39979247413556324"/>
      </top>
      <bottom style="medium">
        <color theme="3" tint="0.399761955626087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61955626087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6195562608724"/>
      </bottom>
      <diagonal/>
    </border>
    <border>
      <left style="medium">
        <color theme="3" tint="0.39979247413556324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91454817346722"/>
      </left>
      <right style="thin">
        <color theme="3" tint="0.39991454817346722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91454817346722"/>
      </left>
      <right/>
      <top style="medium">
        <color theme="3" tint="0.39979247413556324"/>
      </top>
      <bottom style="medium">
        <color theme="3" tint="0.39979247413556324"/>
      </bottom>
      <diagonal/>
    </border>
    <border>
      <left style="medium">
        <color theme="3" tint="0.39991454817346722"/>
      </left>
      <right style="thin">
        <color theme="3" tint="0.39970091860713525"/>
      </right>
      <top style="medium">
        <color theme="3" tint="0.39991454817346722"/>
      </top>
      <bottom/>
      <diagonal/>
    </border>
    <border>
      <left style="thin">
        <color theme="3" tint="0.39988402966399123"/>
      </left>
      <right style="thin">
        <color theme="3" tint="0.39988402966399123"/>
      </right>
      <top style="medium">
        <color theme="3" tint="0.39991454817346722"/>
      </top>
      <bottom style="thin">
        <color theme="3" tint="0.39985351115451523"/>
      </bottom>
      <diagonal/>
    </border>
    <border>
      <left style="thin">
        <color theme="3" tint="0.39970091860713525"/>
      </left>
      <right style="thin">
        <color theme="3" tint="0.39970091860713525"/>
      </right>
      <top style="medium">
        <color theme="3" tint="0.39991454817346722"/>
      </top>
      <bottom/>
      <diagonal/>
    </border>
    <border>
      <left style="thin">
        <color theme="3" tint="0.39982299264503923"/>
      </left>
      <right style="thin">
        <color theme="3" tint="0.59999389629810485"/>
      </right>
      <top style="medium">
        <color theme="3" tint="0.39991454817346722"/>
      </top>
      <bottom/>
      <diagonal/>
    </border>
    <border>
      <left style="thin">
        <color theme="3" tint="0.39985351115451523"/>
      </left>
      <right style="medium">
        <color theme="3" tint="0.39991454817346722"/>
      </right>
      <top style="medium">
        <color theme="3" tint="0.39991454817346722"/>
      </top>
      <bottom style="thin">
        <color theme="3" tint="0.39985351115451523"/>
      </bottom>
      <diagonal/>
    </border>
    <border>
      <left style="medium">
        <color theme="3" tint="0.39991454817346722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39985351115451523"/>
      </left>
      <right style="medium">
        <color theme="3" tint="0.39991454817346722"/>
      </right>
      <top style="thin">
        <color theme="3" tint="0.39985351115451523"/>
      </top>
      <bottom style="thin">
        <color theme="3" tint="0.39985351115451523"/>
      </bottom>
      <diagonal/>
    </border>
    <border>
      <left style="medium">
        <color theme="3" tint="0.39991454817346722"/>
      </left>
      <right style="thin">
        <color theme="3" tint="0.59999389629810485"/>
      </right>
      <top/>
      <bottom/>
      <diagonal/>
    </border>
    <border>
      <left style="medium">
        <color theme="3" tint="0.39991454817346722"/>
      </left>
      <right style="thin">
        <color theme="3" tint="0.59999389629810485"/>
      </right>
      <top/>
      <bottom style="thin">
        <color theme="3" tint="0.59999389629810485"/>
      </bottom>
      <diagonal/>
    </border>
    <border>
      <left style="medium">
        <color theme="3" tint="0.39991454817346722"/>
      </left>
      <right style="thin">
        <color theme="3" tint="0.39973143711661124"/>
      </right>
      <top style="thin">
        <color theme="3" tint="0.39976195562608724"/>
      </top>
      <bottom style="medium">
        <color theme="3" tint="0.39991454817346722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medium">
        <color theme="3" tint="0.39991454817346722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6195562608724"/>
      </top>
      <bottom style="medium">
        <color theme="3" tint="0.39991454817346722"/>
      </bottom>
      <diagonal/>
    </border>
    <border>
      <left style="thin">
        <color theme="3" tint="0.39970091860713525"/>
      </left>
      <right style="thin">
        <color theme="3" tint="0.39967040009765925"/>
      </right>
      <top style="thin">
        <color theme="3" tint="0.39967040009765925"/>
      </top>
      <bottom style="medium">
        <color theme="3" tint="0.39991454817346722"/>
      </bottom>
      <diagonal/>
    </border>
    <border>
      <left style="thin">
        <color theme="3" tint="0.39967040009765925"/>
      </left>
      <right/>
      <top style="thin">
        <color theme="3" tint="0.39967040009765925"/>
      </top>
      <bottom style="medium">
        <color theme="3" tint="0.39991454817346722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6195562608724"/>
      </top>
      <bottom style="medium">
        <color theme="3" tint="0.39991454817346722"/>
      </bottom>
      <diagonal/>
    </border>
    <border>
      <left style="thin">
        <color theme="3" tint="0.39979247413556324"/>
      </left>
      <right style="medium">
        <color theme="3" tint="0.39991454817346722"/>
      </right>
      <top style="thin">
        <color theme="3" tint="0.39979247413556324"/>
      </top>
      <bottom style="medium">
        <color theme="3" tint="0.39991454817346722"/>
      </bottom>
      <diagonal/>
    </border>
    <border>
      <left style="medium">
        <color theme="3" tint="0.39988402966399123"/>
      </left>
      <right style="medium">
        <color theme="3" tint="0.39994506668294322"/>
      </right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88402966399123"/>
      </top>
      <bottom style="medium">
        <color theme="3" tint="0.39988402966399123"/>
      </bottom>
      <diagonal/>
    </border>
    <border>
      <left style="double">
        <color theme="3" tint="0.39991454817346722"/>
      </left>
      <right/>
      <top style="double">
        <color theme="3" tint="0.39991454817346722"/>
      </top>
      <bottom/>
      <diagonal/>
    </border>
    <border>
      <left/>
      <right/>
      <top style="double">
        <color theme="3" tint="0.39991454817346722"/>
      </top>
      <bottom/>
      <diagonal/>
    </border>
    <border>
      <left/>
      <right style="double">
        <color theme="3" tint="0.39991454817346722"/>
      </right>
      <top style="double">
        <color theme="3" tint="0.39991454817346722"/>
      </top>
      <bottom/>
      <diagonal/>
    </border>
    <border>
      <left style="double">
        <color theme="3" tint="0.39991454817346722"/>
      </left>
      <right/>
      <top/>
      <bottom/>
      <diagonal/>
    </border>
    <border>
      <left/>
      <right style="double">
        <color theme="3" tint="0.39991454817346722"/>
      </right>
      <top/>
      <bottom/>
      <diagonal/>
    </border>
    <border>
      <left style="double">
        <color theme="3" tint="0.39991454817346722"/>
      </left>
      <right/>
      <top/>
      <bottom style="double">
        <color theme="3" tint="0.39991454817346722"/>
      </bottom>
      <diagonal/>
    </border>
    <border>
      <left/>
      <right/>
      <top/>
      <bottom style="double">
        <color theme="3" tint="0.39991454817346722"/>
      </bottom>
      <diagonal/>
    </border>
    <border>
      <left/>
      <right style="double">
        <color theme="3" tint="0.39991454817346722"/>
      </right>
      <top/>
      <bottom style="double">
        <color theme="3" tint="0.39991454817346722"/>
      </bottom>
      <diagonal/>
    </border>
    <border>
      <left style="double">
        <color theme="3" tint="0.39991454817346722"/>
      </left>
      <right/>
      <top/>
      <bottom style="double">
        <color theme="0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thin">
        <color theme="3" tint="0.39979247413556324"/>
      </bottom>
      <diagonal/>
    </border>
    <border>
      <left/>
      <right/>
      <top style="medium">
        <color theme="3" tint="0.39997558519241921"/>
      </top>
      <bottom style="thin">
        <color theme="3" tint="0.39979247413556324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thin">
        <color theme="3" tint="0.39979247413556324"/>
      </bottom>
      <diagonal/>
    </border>
    <border>
      <left style="medium">
        <color theme="3" tint="0.39997558519241921"/>
      </left>
      <right style="thin">
        <color theme="3" tint="0.39982299264503923"/>
      </right>
      <top/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97558519241921"/>
      </right>
      <top/>
      <bottom style="medium">
        <color theme="3" tint="0.39979247413556324"/>
      </bottom>
      <diagonal/>
    </border>
    <border>
      <left style="medium">
        <color theme="3" tint="0.39997558519241921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97558519241921"/>
      </right>
      <top/>
      <bottom style="thin">
        <color theme="3" tint="0.39982299264503923"/>
      </bottom>
      <diagonal/>
    </border>
    <border>
      <left style="medium">
        <color theme="3" tint="0.39997558519241921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97558519241921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97558519241921"/>
      </left>
      <right style="thin">
        <color theme="3" tint="0.39982299264503923"/>
      </right>
      <top style="thin">
        <color theme="3" tint="0.39982299264503923"/>
      </top>
      <bottom style="medium">
        <color theme="3" tint="0.39997558519241921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97558519241921"/>
      </bottom>
      <diagonal/>
    </border>
    <border>
      <left style="thin">
        <color theme="3" tint="0.39982299264503923"/>
      </left>
      <right style="medium">
        <color theme="3" tint="0.39997558519241921"/>
      </right>
      <top style="thin">
        <color theme="3" tint="0.39982299264503923"/>
      </top>
      <bottom style="medium">
        <color theme="3" tint="0.39997558519241921"/>
      </bottom>
      <diagonal/>
    </border>
    <border>
      <left style="medium">
        <color theme="3" tint="0.39988402966399123"/>
      </left>
      <right/>
      <top style="thin">
        <color theme="3" tint="0.39994506668294322"/>
      </top>
      <bottom style="thin">
        <color theme="3" tint="0.39994506668294322"/>
      </bottom>
      <diagonal/>
    </border>
  </borders>
  <cellStyleXfs count="1399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6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4" fontId="26" fillId="48" borderId="10" applyNumberFormat="0" applyProtection="0">
      <alignment vertical="center"/>
    </xf>
    <xf numFmtId="0" fontId="25" fillId="0" borderId="0"/>
    <xf numFmtId="4" fontId="27" fillId="50" borderId="15" applyNumberFormat="0" applyProtection="0">
      <alignment vertical="center"/>
    </xf>
    <xf numFmtId="0" fontId="25" fillId="0" borderId="0"/>
    <xf numFmtId="4" fontId="26" fillId="50" borderId="10" applyNumberFormat="0" applyProtection="0">
      <alignment horizontal="left" vertical="center" indent="1"/>
    </xf>
    <xf numFmtId="0" fontId="25" fillId="0" borderId="0"/>
    <xf numFmtId="0" fontId="26" fillId="50" borderId="15" applyNumberFormat="0" applyProtection="0">
      <alignment horizontal="left" vertical="top" indent="1"/>
    </xf>
    <xf numFmtId="4" fontId="24" fillId="44" borderId="10" applyNumberFormat="0" applyProtection="0">
      <alignment horizontal="left" vertical="center" indent="1"/>
    </xf>
    <xf numFmtId="0" fontId="25" fillId="0" borderId="0"/>
    <xf numFmtId="4" fontId="28" fillId="38" borderId="15" applyNumberFormat="0" applyProtection="0">
      <alignment horizontal="right" vertical="center"/>
    </xf>
    <xf numFmtId="0" fontId="25" fillId="0" borderId="0"/>
    <xf numFmtId="4" fontId="28" fillId="40" borderId="15" applyNumberFormat="0" applyProtection="0">
      <alignment horizontal="right" vertical="center"/>
    </xf>
    <xf numFmtId="0" fontId="25" fillId="0" borderId="0"/>
    <xf numFmtId="4" fontId="28" fillId="45" borderId="15" applyNumberFormat="0" applyProtection="0">
      <alignment horizontal="right" vertical="center"/>
    </xf>
    <xf numFmtId="4" fontId="26" fillId="42" borderId="16" applyNumberFormat="0" applyProtection="0">
      <alignment horizontal="right" vertical="center"/>
    </xf>
    <xf numFmtId="4" fontId="28" fillId="42" borderId="15" applyNumberFormat="0" applyProtection="0">
      <alignment horizontal="right" vertical="center"/>
    </xf>
    <xf numFmtId="0" fontId="25" fillId="0" borderId="0"/>
    <xf numFmtId="4" fontId="28" fillId="43" borderId="15" applyNumberFormat="0" applyProtection="0">
      <alignment horizontal="right" vertical="center"/>
    </xf>
    <xf numFmtId="0" fontId="25" fillId="0" borderId="0"/>
    <xf numFmtId="4" fontId="28" fillId="47" borderId="15" applyNumberFormat="0" applyProtection="0">
      <alignment horizontal="right" vertical="center"/>
    </xf>
    <xf numFmtId="0" fontId="25" fillId="0" borderId="0"/>
    <xf numFmtId="4" fontId="28" fillId="46" borderId="15" applyNumberFormat="0" applyProtection="0">
      <alignment horizontal="right" vertical="center"/>
    </xf>
    <xf numFmtId="0" fontId="25" fillId="0" borderId="0"/>
    <xf numFmtId="4" fontId="28" fillId="51" borderId="15" applyNumberFormat="0" applyProtection="0">
      <alignment horizontal="right" vertical="center"/>
    </xf>
    <xf numFmtId="0" fontId="25" fillId="0" borderId="0"/>
    <xf numFmtId="4" fontId="28" fillId="41" borderId="15" applyNumberFormat="0" applyProtection="0">
      <alignment horizontal="right" vertical="center"/>
    </xf>
    <xf numFmtId="0" fontId="25" fillId="0" borderId="0"/>
    <xf numFmtId="4" fontId="26" fillId="0" borderId="13" applyNumberFormat="0" applyProtection="0">
      <alignment horizontal="left" vertical="center" indent="1"/>
    </xf>
    <xf numFmtId="0" fontId="25" fillId="0" borderId="0"/>
    <xf numFmtId="4" fontId="28" fillId="0" borderId="13" applyNumberFormat="0" applyProtection="0">
      <alignment horizontal="left" vertical="center" indent="1"/>
    </xf>
    <xf numFmtId="0" fontId="25" fillId="0" borderId="0"/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0" fontId="25" fillId="0" borderId="0"/>
    <xf numFmtId="4" fontId="28" fillId="53" borderId="15" applyNumberFormat="0" applyProtection="0">
      <alignment horizontal="right" vertical="center"/>
    </xf>
    <xf numFmtId="0" fontId="25" fillId="0" borderId="0"/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0" fontId="25" fillId="0" borderId="0"/>
    <xf numFmtId="4" fontId="21" fillId="44" borderId="11" applyNumberFormat="0" applyProtection="0">
      <alignment horizontal="left" vertical="center" indent="1"/>
    </xf>
    <xf numFmtId="0" fontId="24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5" fillId="0" borderId="0"/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5" fillId="0" borderId="0"/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5" fillId="0" borderId="0"/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5" fillId="0" borderId="0"/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4" fontId="28" fillId="57" borderId="15" applyNumberFormat="0" applyProtection="0">
      <alignment vertical="center"/>
    </xf>
    <xf numFmtId="0" fontId="25" fillId="0" borderId="0"/>
    <xf numFmtId="4" fontId="30" fillId="57" borderId="15" applyNumberFormat="0" applyProtection="0">
      <alignment vertical="center"/>
    </xf>
    <xf numFmtId="4" fontId="28" fillId="57" borderId="15" applyNumberFormat="0" applyProtection="0">
      <alignment horizontal="left" vertical="center" indent="1"/>
    </xf>
    <xf numFmtId="0" fontId="25" fillId="0" borderId="0"/>
    <xf numFmtId="0" fontId="28" fillId="57" borderId="15" applyNumberFormat="0" applyProtection="0">
      <alignment horizontal="left" vertical="top" indent="1"/>
    </xf>
    <xf numFmtId="4" fontId="28" fillId="53" borderId="12" applyNumberFormat="0" applyProtection="0">
      <alignment horizontal="right" vertical="center"/>
    </xf>
    <xf numFmtId="0" fontId="25" fillId="0" borderId="0"/>
    <xf numFmtId="4" fontId="30" fillId="58" borderId="15" applyNumberFormat="0" applyProtection="0">
      <alignment horizontal="right" vertical="center"/>
    </xf>
    <xf numFmtId="0" fontId="25" fillId="0" borderId="0"/>
    <xf numFmtId="4" fontId="28" fillId="53" borderId="12" applyNumberFormat="0" applyProtection="0">
      <alignment horizontal="left" vertical="center" indent="1"/>
    </xf>
    <xf numFmtId="0" fontId="28" fillId="44" borderId="10" applyNumberFormat="0" applyProtection="0">
      <alignment horizontal="left" vertical="top" indent="1"/>
    </xf>
    <xf numFmtId="0" fontId="25" fillId="0" borderId="0"/>
    <xf numFmtId="4" fontId="31" fillId="0" borderId="0" applyNumberFormat="0" applyProtection="0">
      <alignment horizontal="left" vertical="center" indent="1"/>
    </xf>
    <xf numFmtId="0" fontId="25" fillId="0" borderId="0"/>
    <xf numFmtId="4" fontId="32" fillId="58" borderId="15" applyNumberFormat="0" applyProtection="0">
      <alignment horizontal="right"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3" fillId="60" borderId="0" applyNumberFormat="0" applyBorder="0" applyAlignment="0" applyProtection="0"/>
    <xf numFmtId="44" fontId="1" fillId="0" borderId="0" applyFont="0" applyFill="0" applyBorder="0" applyAlignment="0" applyProtection="0"/>
    <xf numFmtId="0" fontId="67" fillId="65" borderId="0" applyNumberFormat="0" applyBorder="0" applyAlignment="0" applyProtection="0"/>
    <xf numFmtId="0" fontId="16" fillId="28" borderId="0" applyNumberFormat="0" applyBorder="0" applyAlignment="0" applyProtection="0"/>
    <xf numFmtId="0" fontId="67" fillId="40" borderId="0" applyNumberFormat="0" applyBorder="0" applyAlignment="0" applyProtection="0"/>
    <xf numFmtId="0" fontId="67" fillId="47" borderId="0" applyNumberFormat="0" applyBorder="0" applyAlignment="0" applyProtection="0"/>
    <xf numFmtId="0" fontId="69" fillId="38" borderId="0" applyNumberFormat="0" applyBorder="0" applyAlignment="0" applyProtection="0"/>
    <xf numFmtId="0" fontId="67" fillId="46" borderId="0" applyNumberFormat="0" applyBorder="0" applyAlignment="0" applyProtection="0"/>
    <xf numFmtId="166" fontId="21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67" fillId="41" borderId="0" applyNumberFormat="0" applyBorder="0" applyAlignment="0" applyProtection="0"/>
    <xf numFmtId="166" fontId="21" fillId="0" borderId="0" applyFont="0" applyFill="0" applyBorder="0" applyAlignment="0" applyProtection="0"/>
    <xf numFmtId="0" fontId="67" fillId="66" borderId="0" applyNumberFormat="0" applyBorder="0" applyAlignment="0" applyProtection="0"/>
    <xf numFmtId="0" fontId="66" fillId="62" borderId="0" applyNumberFormat="0" applyBorder="0" applyAlignment="0" applyProtection="0"/>
    <xf numFmtId="0" fontId="66" fillId="40" borderId="0" applyNumberFormat="0" applyBorder="0" applyAlignment="0" applyProtection="0"/>
    <xf numFmtId="0" fontId="67" fillId="65" borderId="0" applyNumberFormat="0" applyBorder="0" applyAlignment="0" applyProtection="0"/>
    <xf numFmtId="0" fontId="16" fillId="40" borderId="0" applyNumberFormat="0" applyBorder="0" applyAlignment="0" applyProtection="0"/>
    <xf numFmtId="0" fontId="66" fillId="39" borderId="0" applyNumberFormat="0" applyBorder="0" applyAlignment="0" applyProtection="0"/>
    <xf numFmtId="0" fontId="66" fillId="41" borderId="0" applyNumberFormat="0" applyBorder="0" applyAlignment="0" applyProtection="0"/>
    <xf numFmtId="0" fontId="67" fillId="66" borderId="0" applyNumberFormat="0" applyBorder="0" applyAlignment="0" applyProtection="0"/>
    <xf numFmtId="0" fontId="67" fillId="43" borderId="0" applyNumberFormat="0" applyBorder="0" applyAlignment="0" applyProtection="0"/>
    <xf numFmtId="0" fontId="66" fillId="40" borderId="0" applyNumberFormat="0" applyBorder="0" applyAlignment="0" applyProtection="0"/>
    <xf numFmtId="0" fontId="66" fillId="61" borderId="0" applyNumberFormat="0" applyBorder="0" applyAlignment="0" applyProtection="0"/>
    <xf numFmtId="0" fontId="67" fillId="43" borderId="0" applyNumberFormat="0" applyBorder="0" applyAlignment="0" applyProtection="0"/>
    <xf numFmtId="0" fontId="68" fillId="0" borderId="0"/>
    <xf numFmtId="0" fontId="66" fillId="61" borderId="0" applyNumberFormat="0" applyBorder="0" applyAlignment="0" applyProtection="0"/>
    <xf numFmtId="0" fontId="66" fillId="63" borderId="0" applyNumberFormat="0" applyBorder="0" applyAlignment="0" applyProtection="0"/>
    <xf numFmtId="0" fontId="16" fillId="66" borderId="0" applyNumberFormat="0" applyBorder="0" applyAlignment="0" applyProtection="0"/>
    <xf numFmtId="0" fontId="67" fillId="67" borderId="0" applyNumberFormat="0" applyBorder="0" applyAlignment="0" applyProtection="0"/>
    <xf numFmtId="0" fontId="66" fillId="42" borderId="0" applyNumberFormat="0" applyBorder="0" applyAlignment="0" applyProtection="0"/>
    <xf numFmtId="0" fontId="66" fillId="42" borderId="0" applyNumberFormat="0" applyBorder="0" applyAlignment="0" applyProtection="0"/>
    <xf numFmtId="0" fontId="67" fillId="64" borderId="0" applyNumberFormat="0" applyBorder="0" applyAlignment="0" applyProtection="0"/>
    <xf numFmtId="0" fontId="67" fillId="45" borderId="0" applyNumberFormat="0" applyBorder="0" applyAlignment="0" applyProtection="0"/>
    <xf numFmtId="0" fontId="66" fillId="63" borderId="0" applyNumberFormat="0" applyBorder="0" applyAlignment="0" applyProtection="0"/>
    <xf numFmtId="0" fontId="67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1" fillId="0" borderId="0"/>
    <xf numFmtId="0" fontId="67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7" fillId="46" borderId="0" applyNumberFormat="0" applyBorder="0" applyAlignment="0" applyProtection="0"/>
    <xf numFmtId="0" fontId="16" fillId="25" borderId="0" applyNumberFormat="0" applyBorder="0" applyAlignment="0" applyProtection="0"/>
    <xf numFmtId="0" fontId="67" fillId="67" borderId="0" applyNumberFormat="0" applyBorder="0" applyAlignment="0" applyProtection="0"/>
    <xf numFmtId="0" fontId="67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77" fillId="39" borderId="25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66" fillId="63" borderId="0" applyNumberFormat="0" applyBorder="0" applyAlignment="0" applyProtection="0"/>
    <xf numFmtId="0" fontId="66" fillId="41" borderId="0" applyNumberFormat="0" applyBorder="0" applyAlignment="0" applyProtection="0"/>
    <xf numFmtId="0" fontId="66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67" fillId="64" borderId="0" applyNumberFormat="0" applyBorder="0" applyAlignment="0" applyProtection="0"/>
    <xf numFmtId="0" fontId="67" fillId="41" borderId="0" applyNumberFormat="0" applyBorder="0" applyAlignment="0" applyProtection="0"/>
    <xf numFmtId="0" fontId="67" fillId="65" borderId="0" applyNumberFormat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67" fillId="65" borderId="0" applyNumberFormat="0" applyBorder="0" applyAlignment="0" applyProtection="0"/>
    <xf numFmtId="0" fontId="67" fillId="66" borderId="0" applyNumberFormat="0" applyBorder="0" applyAlignment="0" applyProtection="0"/>
    <xf numFmtId="0" fontId="67" fillId="47" borderId="0" applyNumberFormat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70" fillId="44" borderId="25" applyNumberFormat="0" applyAlignment="0" applyProtection="0"/>
    <xf numFmtId="0" fontId="10" fillId="68" borderId="4" applyNumberFormat="0" applyAlignment="0" applyProtection="0"/>
    <xf numFmtId="0" fontId="70" fillId="44" borderId="25" applyNumberFormat="0" applyAlignment="0" applyProtection="0"/>
    <xf numFmtId="0" fontId="71" fillId="69" borderId="26" applyNumberFormat="0" applyAlignment="0" applyProtection="0"/>
    <xf numFmtId="0" fontId="78" fillId="0" borderId="27" applyNumberFormat="0" applyFill="0" applyAlignment="0" applyProtection="0"/>
    <xf numFmtId="0" fontId="76" fillId="0" borderId="0" applyNumberFormat="0" applyFill="0" applyBorder="0" applyAlignment="0" applyProtection="0"/>
    <xf numFmtId="0" fontId="21" fillId="0" borderId="0"/>
    <xf numFmtId="0" fontId="66" fillId="61" borderId="0" applyNumberFormat="0" applyBorder="0" applyAlignment="0" applyProtection="0"/>
    <xf numFmtId="0" fontId="1" fillId="39" borderId="0" applyNumberFormat="0" applyBorder="0" applyAlignment="0" applyProtection="0"/>
    <xf numFmtId="0" fontId="66" fillId="60" borderId="0" applyNumberFormat="0" applyBorder="0" applyAlignment="0" applyProtection="0"/>
    <xf numFmtId="0" fontId="1" fillId="49" borderId="0" applyNumberFormat="0" applyBorder="0" applyAlignment="0" applyProtection="0"/>
    <xf numFmtId="0" fontId="66" fillId="38" borderId="0" applyNumberFormat="0" applyBorder="0" applyAlignment="0" applyProtection="0"/>
    <xf numFmtId="0" fontId="1" fillId="40" borderId="0" applyNumberFormat="0" applyBorder="0" applyAlignment="0" applyProtection="0"/>
    <xf numFmtId="0" fontId="66" fillId="59" borderId="0" applyNumberFormat="0" applyBorder="0" applyAlignment="0" applyProtection="0"/>
    <xf numFmtId="0" fontId="1" fillId="39" borderId="0" applyNumberFormat="0" applyBorder="0" applyAlignment="0" applyProtection="0"/>
    <xf numFmtId="0" fontId="66" fillId="39" borderId="0" applyNumberFormat="0" applyBorder="0" applyAlignment="0" applyProtection="0"/>
    <xf numFmtId="0" fontId="66" fillId="62" borderId="0" applyNumberFormat="0" applyBorder="0" applyAlignment="0" applyProtection="0"/>
    <xf numFmtId="0" fontId="66" fillId="61" borderId="0" applyNumberFormat="0" applyBorder="0" applyAlignment="0" applyProtection="0"/>
    <xf numFmtId="0" fontId="66" fillId="60" borderId="0" applyNumberFormat="0" applyBorder="0" applyAlignment="0" applyProtection="0"/>
    <xf numFmtId="0" fontId="66" fillId="38" borderId="0" applyNumberFormat="0" applyBorder="0" applyAlignment="0" applyProtection="0"/>
    <xf numFmtId="0" fontId="66" fillId="59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72" fillId="0" borderId="0" applyNumberFormat="0" applyFill="0" applyBorder="0" applyAlignment="0" applyProtection="0"/>
    <xf numFmtId="172" fontId="21" fillId="0" borderId="0" applyFill="0" applyBorder="0" applyAlignment="0" applyProtection="0"/>
    <xf numFmtId="172" fontId="21" fillId="0" borderId="0" applyFill="0" applyBorder="0" applyAlignment="0" applyProtection="0"/>
    <xf numFmtId="2" fontId="21" fillId="0" borderId="0" applyFill="0" applyBorder="0" applyAlignment="0" applyProtection="0"/>
    <xf numFmtId="2" fontId="21" fillId="0" borderId="0" applyFill="0" applyBorder="0" applyAlignment="0" applyProtection="0"/>
    <xf numFmtId="0" fontId="75" fillId="0" borderId="29" applyNumberFormat="0" applyFill="0" applyAlignment="0" applyProtection="0"/>
    <xf numFmtId="0" fontId="76" fillId="0" borderId="30" applyNumberFormat="0" applyFill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69" fillId="38" borderId="0" applyNumberFormat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86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171" fontId="21" fillId="0" borderId="0" applyFill="0" applyBorder="0" applyAlignment="0" applyProtection="0"/>
    <xf numFmtId="171" fontId="21" fillId="0" borderId="0" applyFill="0" applyBorder="0" applyAlignment="0" applyProtection="0"/>
    <xf numFmtId="170" fontId="21" fillId="0" borderId="0" applyFill="0" applyBorder="0" applyAlignment="0" applyProtection="0"/>
    <xf numFmtId="170" fontId="21" fillId="0" borderId="0" applyFill="0" applyBorder="0" applyAlignment="0" applyProtection="0"/>
    <xf numFmtId="0" fontId="79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9" fillId="48" borderId="0" applyNumberFormat="0" applyBorder="0" applyAlignment="0" applyProtection="0"/>
    <xf numFmtId="0" fontId="79" fillId="48" borderId="0" applyNumberFormat="0" applyBorder="0" applyAlignment="0" applyProtection="0"/>
    <xf numFmtId="0" fontId="79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9" fillId="48" borderId="0" applyNumberFormat="0" applyBorder="0" applyAlignment="0" applyProtection="0"/>
    <xf numFmtId="0" fontId="79" fillId="48" borderId="0" applyNumberFormat="0" applyBorder="0" applyAlignment="0" applyProtection="0"/>
    <xf numFmtId="0" fontId="7" fillId="4" borderId="0" applyNumberFormat="0" applyBorder="0" applyAlignment="0" applyProtection="0"/>
    <xf numFmtId="0" fontId="8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21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21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6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49" borderId="31" applyNumberFormat="0" applyFont="0" applyAlignment="0" applyProtection="0"/>
    <xf numFmtId="0" fontId="66" fillId="8" borderId="8" applyNumberFormat="0" applyFont="0" applyAlignment="0" applyProtection="0"/>
    <xf numFmtId="0" fontId="21" fillId="49" borderId="31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21" fillId="49" borderId="31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66" fillId="8" borderId="8" applyNumberFormat="0" applyFont="0" applyAlignment="0" applyProtection="0"/>
    <xf numFmtId="0" fontId="21" fillId="49" borderId="31" applyNumberFormat="0" applyFont="0" applyAlignment="0" applyProtection="0"/>
    <xf numFmtId="0" fontId="21" fillId="49" borderId="31" applyNumberFormat="0" applyFont="0" applyAlignment="0" applyProtection="0"/>
    <xf numFmtId="0" fontId="66" fillId="8" borderId="8" applyNumberFormat="0" applyFont="0" applyAlignment="0" applyProtection="0"/>
    <xf numFmtId="0" fontId="80" fillId="44" borderId="32" applyNumberFormat="0" applyAlignment="0" applyProtection="0"/>
    <xf numFmtId="10" fontId="21" fillId="0" borderId="0" applyFill="0" applyBorder="0" applyAlignment="0" applyProtection="0"/>
    <xf numFmtId="168" fontId="21" fillId="0" borderId="0" applyFill="0" applyBorder="0" applyAlignment="0" applyProtection="0"/>
    <xf numFmtId="168" fontId="21" fillId="0" borderId="0" applyFill="0" applyBorder="0" applyAlignment="0" applyProtection="0"/>
    <xf numFmtId="3" fontId="21" fillId="0" borderId="0" applyFill="0" applyBorder="0" applyAlignment="0" applyProtection="0"/>
    <xf numFmtId="3" fontId="21" fillId="0" borderId="0" applyFill="0" applyBorder="0" applyAlignment="0" applyProtection="0"/>
    <xf numFmtId="0" fontId="9" fillId="68" borderId="5" applyNumberFormat="0" applyAlignment="0" applyProtection="0"/>
    <xf numFmtId="0" fontId="80" fillId="44" borderId="32" applyNumberFormat="0" applyAlignment="0" applyProtection="0"/>
    <xf numFmtId="0" fontId="8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74" fillId="0" borderId="28" applyNumberFormat="0" applyFill="0" applyAlignment="0" applyProtection="0"/>
    <xf numFmtId="0" fontId="91" fillId="0" borderId="2" applyNumberFormat="0" applyFill="0" applyAlignment="0" applyProtection="0"/>
    <xf numFmtId="0" fontId="75" fillId="0" borderId="29" applyNumberFormat="0" applyFill="0" applyAlignment="0" applyProtection="0"/>
    <xf numFmtId="0" fontId="87" fillId="0" borderId="33" applyNumberFormat="0" applyFill="0" applyAlignment="0" applyProtection="0"/>
    <xf numFmtId="0" fontId="76" fillId="0" borderId="30" applyNumberFormat="0" applyFill="0" applyAlignment="0" applyProtection="0"/>
    <xf numFmtId="0" fontId="81" fillId="0" borderId="0" applyNumberFormat="0" applyFill="0" applyBorder="0" applyAlignment="0" applyProtection="0"/>
    <xf numFmtId="0" fontId="82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82" fillId="0" borderId="34" applyNumberFormat="0" applyFill="0" applyAlignment="0" applyProtection="0"/>
    <xf numFmtId="0" fontId="82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82" fillId="0" borderId="34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82" fillId="0" borderId="34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21" fillId="0" borderId="36" applyNumberFormat="0" applyFill="0" applyAlignment="0" applyProtection="0"/>
    <xf numFmtId="0" fontId="82" fillId="0" borderId="34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20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9" fillId="0" borderId="0" applyNumberFormat="0" applyFill="0" applyBorder="0" applyAlignment="0" applyProtection="0"/>
  </cellStyleXfs>
  <cellXfs count="345">
    <xf numFmtId="0" fontId="0" fillId="0" borderId="0" xfId="0"/>
    <xf numFmtId="0" fontId="17" fillId="33" borderId="0" xfId="0" applyFont="1" applyFill="1"/>
    <xf numFmtId="0" fontId="17" fillId="0" borderId="0" xfId="0" applyFont="1"/>
    <xf numFmtId="0" fontId="0" fillId="33" borderId="0" xfId="0" applyFill="1"/>
    <xf numFmtId="0" fontId="19" fillId="33" borderId="0" xfId="0" applyFont="1" applyFill="1"/>
    <xf numFmtId="0" fontId="18" fillId="33" borderId="0" xfId="0" applyFont="1" applyFill="1"/>
    <xf numFmtId="0" fontId="36" fillId="33" borderId="0" xfId="0" applyFont="1" applyFill="1"/>
    <xf numFmtId="0" fontId="40" fillId="33" borderId="0" xfId="0" applyFont="1" applyFill="1"/>
    <xf numFmtId="0" fontId="42" fillId="33" borderId="0" xfId="0" applyFont="1" applyFill="1"/>
    <xf numFmtId="0" fontId="40" fillId="0" borderId="0" xfId="0" applyFont="1"/>
    <xf numFmtId="0" fontId="43" fillId="33" borderId="0" xfId="0" applyFont="1" applyFill="1"/>
    <xf numFmtId="0" fontId="44" fillId="33" borderId="0" xfId="0" applyFont="1" applyFill="1"/>
    <xf numFmtId="0" fontId="43" fillId="0" borderId="0" xfId="0" applyFont="1"/>
    <xf numFmtId="0" fontId="37" fillId="33" borderId="40" xfId="0" applyFont="1" applyFill="1" applyBorder="1"/>
    <xf numFmtId="0" fontId="37" fillId="34" borderId="0" xfId="0" applyFont="1" applyFill="1"/>
    <xf numFmtId="0" fontId="37" fillId="34" borderId="41" xfId="0" applyFont="1" applyFill="1" applyBorder="1"/>
    <xf numFmtId="0" fontId="38" fillId="33" borderId="40" xfId="0" applyFont="1" applyFill="1" applyBorder="1" applyAlignment="1">
      <alignment vertical="center"/>
    </xf>
    <xf numFmtId="0" fontId="35" fillId="33" borderId="42" xfId="0" applyFont="1" applyFill="1" applyBorder="1" applyAlignment="1">
      <alignment vertical="center"/>
    </xf>
    <xf numFmtId="0" fontId="37" fillId="34" borderId="48" xfId="0" applyFont="1" applyFill="1" applyBorder="1"/>
    <xf numFmtId="0" fontId="37" fillId="34" borderId="48" xfId="0" applyFont="1" applyFill="1" applyBorder="1" applyAlignment="1">
      <alignment horizontal="left" vertical="center" wrapText="1" indent="1"/>
    </xf>
    <xf numFmtId="0" fontId="37" fillId="34" borderId="0" xfId="0" applyFont="1" applyFill="1" applyAlignment="1">
      <alignment horizontal="left" vertical="center" wrapText="1" indent="1"/>
    </xf>
    <xf numFmtId="0" fontId="37" fillId="34" borderId="41" xfId="0" applyFont="1" applyFill="1" applyBorder="1" applyAlignment="1">
      <alignment horizontal="left" vertical="center" wrapText="1" indent="1"/>
    </xf>
    <xf numFmtId="0" fontId="34" fillId="34" borderId="48" xfId="0" applyFont="1" applyFill="1" applyBorder="1" applyAlignment="1">
      <alignment horizontal="left" indent="1"/>
    </xf>
    <xf numFmtId="0" fontId="35" fillId="34" borderId="0" xfId="0" applyFont="1" applyFill="1" applyAlignment="1">
      <alignment horizontal="left" indent="1"/>
    </xf>
    <xf numFmtId="0" fontId="37" fillId="34" borderId="0" xfId="0" applyFont="1" applyFill="1" applyAlignment="1">
      <alignment horizontal="left" indent="1"/>
    </xf>
    <xf numFmtId="0" fontId="37" fillId="34" borderId="41" xfId="0" applyFont="1" applyFill="1" applyBorder="1" applyAlignment="1">
      <alignment horizontal="left" indent="1"/>
    </xf>
    <xf numFmtId="0" fontId="35" fillId="34" borderId="48" xfId="0" applyFont="1" applyFill="1" applyBorder="1" applyAlignment="1">
      <alignment horizontal="left" indent="1"/>
    </xf>
    <xf numFmtId="0" fontId="39" fillId="34" borderId="0" xfId="0" applyFont="1" applyFill="1" applyAlignment="1">
      <alignment horizontal="left" vertical="center" indent="1"/>
    </xf>
    <xf numFmtId="0" fontId="35" fillId="34" borderId="49" xfId="0" applyFont="1" applyFill="1" applyBorder="1" applyAlignment="1">
      <alignment horizontal="left" vertical="center" indent="1"/>
    </xf>
    <xf numFmtId="0" fontId="35" fillId="34" borderId="43" xfId="0" applyFont="1" applyFill="1" applyBorder="1" applyAlignment="1">
      <alignment horizontal="left" vertical="center" indent="1"/>
    </xf>
    <xf numFmtId="0" fontId="35" fillId="34" borderId="44" xfId="0" applyFont="1" applyFill="1" applyBorder="1" applyAlignment="1">
      <alignment horizontal="left" vertical="center" indent="1"/>
    </xf>
    <xf numFmtId="0" fontId="43" fillId="33" borderId="0" xfId="0" applyFont="1" applyFill="1" applyProtection="1">
      <protection locked="0"/>
    </xf>
    <xf numFmtId="0" fontId="44" fillId="33" borderId="0" xfId="0" applyFont="1" applyFill="1" applyProtection="1">
      <protection locked="0"/>
    </xf>
    <xf numFmtId="0" fontId="43" fillId="33" borderId="37" xfId="0" applyFont="1" applyFill="1" applyBorder="1" applyProtection="1">
      <protection locked="0"/>
    </xf>
    <xf numFmtId="0" fontId="43" fillId="0" borderId="37" xfId="0" applyFont="1" applyBorder="1" applyProtection="1">
      <protection locked="0"/>
    </xf>
    <xf numFmtId="0" fontId="43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37" xfId="0" applyFont="1" applyFill="1" applyBorder="1" applyAlignment="1" applyProtection="1">
      <alignment vertical="center"/>
      <protection locked="0"/>
    </xf>
    <xf numFmtId="0" fontId="17" fillId="0" borderId="37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43" fillId="34" borderId="24" xfId="0" applyFont="1" applyFill="1" applyBorder="1" applyProtection="1">
      <protection locked="0"/>
    </xf>
    <xf numFmtId="0" fontId="43" fillId="34" borderId="22" xfId="0" applyFont="1" applyFill="1" applyBorder="1" applyProtection="1">
      <protection locked="0"/>
    </xf>
    <xf numFmtId="0" fontId="18" fillId="33" borderId="0" xfId="0" applyFont="1" applyFill="1" applyProtection="1">
      <protection locked="0"/>
    </xf>
    <xf numFmtId="0" fontId="64" fillId="33" borderId="0" xfId="0" applyFont="1" applyFill="1" applyAlignment="1" applyProtection="1">
      <alignment horizontal="center"/>
      <protection locked="0"/>
    </xf>
    <xf numFmtId="0" fontId="53" fillId="33" borderId="0" xfId="0" applyFont="1" applyFill="1" applyAlignment="1" applyProtection="1">
      <alignment horizontal="left"/>
      <protection locked="0"/>
    </xf>
    <xf numFmtId="0" fontId="53" fillId="33" borderId="37" xfId="0" applyFont="1" applyFill="1" applyBorder="1" applyAlignment="1" applyProtection="1">
      <alignment horizontal="left"/>
      <protection locked="0"/>
    </xf>
    <xf numFmtId="0" fontId="53" fillId="0" borderId="37" xfId="0" applyFont="1" applyBorder="1" applyAlignment="1" applyProtection="1">
      <alignment horizontal="left"/>
      <protection locked="0"/>
    </xf>
    <xf numFmtId="0" fontId="53" fillId="0" borderId="0" xfId="0" applyFont="1" applyAlignment="1" applyProtection="1">
      <alignment horizontal="left"/>
      <protection locked="0"/>
    </xf>
    <xf numFmtId="0" fontId="43" fillId="33" borderId="0" xfId="0" applyFont="1" applyFill="1" applyAlignment="1" applyProtection="1">
      <alignment horizontal="left"/>
      <protection locked="0"/>
    </xf>
    <xf numFmtId="0" fontId="35" fillId="33" borderId="37" xfId="0" applyFont="1" applyFill="1" applyBorder="1" applyAlignment="1" applyProtection="1">
      <alignment vertical="top"/>
      <protection locked="0"/>
    </xf>
    <xf numFmtId="0" fontId="50" fillId="33" borderId="0" xfId="0" applyFont="1" applyFill="1" applyAlignment="1" applyProtection="1">
      <alignment vertical="center"/>
      <protection locked="0"/>
    </xf>
    <xf numFmtId="0" fontId="63" fillId="33" borderId="0" xfId="0" applyFont="1" applyFill="1" applyAlignment="1" applyProtection="1">
      <alignment vertical="center"/>
      <protection locked="0"/>
    </xf>
    <xf numFmtId="0" fontId="43" fillId="33" borderId="0" xfId="0" applyFont="1" applyFill="1" applyAlignment="1" applyProtection="1">
      <alignment vertical="center"/>
      <protection locked="0"/>
    </xf>
    <xf numFmtId="0" fontId="43" fillId="33" borderId="37" xfId="0" applyFont="1" applyFill="1" applyBorder="1" applyAlignment="1" applyProtection="1">
      <alignment vertical="center"/>
      <protection locked="0"/>
    </xf>
    <xf numFmtId="0" fontId="17" fillId="33" borderId="37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37" xfId="0" applyFont="1" applyBorder="1" applyProtection="1">
      <protection locked="0"/>
    </xf>
    <xf numFmtId="0" fontId="43" fillId="33" borderId="0" xfId="0" applyFont="1" applyFill="1" applyAlignment="1" applyProtection="1">
      <alignment horizontal="center"/>
      <protection locked="0"/>
    </xf>
    <xf numFmtId="0" fontId="43" fillId="34" borderId="24" xfId="0" applyFont="1" applyFill="1" applyBorder="1" applyAlignment="1" applyProtection="1">
      <alignment horizontal="center"/>
      <protection locked="0"/>
    </xf>
    <xf numFmtId="0" fontId="61" fillId="33" borderId="0" xfId="0" applyFont="1" applyFill="1" applyAlignment="1" applyProtection="1">
      <alignment horizontal="center"/>
      <protection locked="0"/>
    </xf>
    <xf numFmtId="0" fontId="50" fillId="33" borderId="0" xfId="0" applyFont="1" applyFill="1" applyAlignment="1" applyProtection="1">
      <alignment horizontal="center" vertical="center"/>
      <protection locked="0"/>
    </xf>
    <xf numFmtId="0" fontId="17" fillId="33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44" fontId="50" fillId="33" borderId="0" xfId="0" applyNumberFormat="1" applyFont="1" applyFill="1" applyAlignment="1" applyProtection="1">
      <alignment vertical="center"/>
      <protection locked="0"/>
    </xf>
    <xf numFmtId="0" fontId="43" fillId="34" borderId="55" xfId="0" applyFont="1" applyFill="1" applyBorder="1" applyProtection="1">
      <protection locked="0"/>
    </xf>
    <xf numFmtId="0" fontId="93" fillId="33" borderId="17" xfId="0" applyFont="1" applyFill="1" applyBorder="1" applyAlignment="1">
      <alignment horizontal="center" vertical="center" wrapText="1"/>
    </xf>
    <xf numFmtId="0" fontId="41" fillId="34" borderId="60" xfId="0" applyFont="1" applyFill="1" applyBorder="1" applyAlignment="1">
      <alignment horizontal="right" vertical="center" indent="2"/>
    </xf>
    <xf numFmtId="0" fontId="41" fillId="34" borderId="64" xfId="0" applyFont="1" applyFill="1" applyBorder="1" applyAlignment="1">
      <alignment horizontal="right" vertical="center" indent="2"/>
    </xf>
    <xf numFmtId="0" fontId="45" fillId="34" borderId="69" xfId="0" applyFont="1" applyFill="1" applyBorder="1" applyAlignment="1">
      <alignment horizontal="center" vertical="center" wrapText="1"/>
    </xf>
    <xf numFmtId="0" fontId="46" fillId="72" borderId="50" xfId="0" applyFont="1" applyFill="1" applyBorder="1" applyAlignment="1">
      <alignment horizontal="center" vertical="center" wrapText="1"/>
    </xf>
    <xf numFmtId="0" fontId="17" fillId="33" borderId="79" xfId="0" applyFont="1" applyFill="1" applyBorder="1"/>
    <xf numFmtId="0" fontId="47" fillId="33" borderId="0" xfId="0" applyFont="1" applyFill="1" applyAlignment="1" applyProtection="1">
      <alignment vertical="center" wrapText="1"/>
      <protection locked="0"/>
    </xf>
    <xf numFmtId="0" fontId="62" fillId="33" borderId="0" xfId="0" applyFont="1" applyFill="1" applyAlignment="1" applyProtection="1">
      <alignment vertical="center"/>
      <protection locked="0"/>
    </xf>
    <xf numFmtId="0" fontId="62" fillId="33" borderId="0" xfId="0" applyFont="1" applyFill="1" applyAlignment="1" applyProtection="1">
      <alignment horizontal="center" vertical="center"/>
      <protection locked="0"/>
    </xf>
    <xf numFmtId="0" fontId="51" fillId="33" borderId="0" xfId="0" applyFont="1" applyFill="1" applyAlignment="1" applyProtection="1">
      <alignment horizontal="center" vertical="center" wrapText="1"/>
      <protection locked="0"/>
    </xf>
    <xf numFmtId="164" fontId="52" fillId="33" borderId="0" xfId="0" applyNumberFormat="1" applyFont="1" applyFill="1" applyAlignment="1" applyProtection="1">
      <alignment horizontal="center" vertical="center" wrapText="1"/>
      <protection locked="0"/>
    </xf>
    <xf numFmtId="9" fontId="52" fillId="33" borderId="0" xfId="0" applyNumberFormat="1" applyFont="1" applyFill="1" applyAlignment="1" applyProtection="1">
      <alignment horizontal="center" vertical="center" wrapText="1"/>
      <protection locked="0"/>
    </xf>
    <xf numFmtId="0" fontId="45" fillId="33" borderId="0" xfId="0" applyFont="1" applyFill="1" applyAlignment="1" applyProtection="1">
      <alignment horizontal="center" vertical="center" wrapText="1"/>
      <protection locked="0"/>
    </xf>
    <xf numFmtId="0" fontId="62" fillId="33" borderId="0" xfId="0" applyFont="1" applyFill="1" applyAlignment="1">
      <alignment horizontal="center" vertical="center"/>
    </xf>
    <xf numFmtId="0" fontId="51" fillId="33" borderId="0" xfId="0" applyFont="1" applyFill="1" applyAlignment="1">
      <alignment horizontal="center" vertical="center" wrapText="1"/>
    </xf>
    <xf numFmtId="0" fontId="45" fillId="33" borderId="0" xfId="0" applyFont="1" applyFill="1" applyAlignment="1">
      <alignment horizontal="center" vertical="center" wrapText="1"/>
    </xf>
    <xf numFmtId="164" fontId="52" fillId="33" borderId="0" xfId="0" quotePrefix="1" applyNumberFormat="1" applyFont="1" applyFill="1" applyAlignment="1">
      <alignment horizontal="center" vertical="center" wrapText="1"/>
    </xf>
    <xf numFmtId="165" fontId="100" fillId="33" borderId="0" xfId="0" applyNumberFormat="1" applyFont="1" applyFill="1" applyAlignment="1">
      <alignment horizontal="center" vertical="center"/>
    </xf>
    <xf numFmtId="165" fontId="101" fillId="33" borderId="0" xfId="0" applyNumberFormat="1" applyFont="1" applyFill="1" applyAlignment="1">
      <alignment horizontal="center" vertical="center"/>
    </xf>
    <xf numFmtId="0" fontId="102" fillId="33" borderId="0" xfId="0" applyFont="1" applyFill="1" applyAlignment="1" applyProtection="1">
      <alignment vertical="center" wrapText="1"/>
      <protection locked="0"/>
    </xf>
    <xf numFmtId="0" fontId="54" fillId="34" borderId="119" xfId="0" applyFont="1" applyFill="1" applyBorder="1" applyAlignment="1">
      <alignment horizontal="center" vertical="center" wrapText="1"/>
    </xf>
    <xf numFmtId="0" fontId="56" fillId="36" borderId="122" xfId="0" applyFont="1" applyFill="1" applyBorder="1" applyAlignment="1">
      <alignment vertical="top" wrapText="1"/>
    </xf>
    <xf numFmtId="44" fontId="53" fillId="36" borderId="122" xfId="1" applyFont="1" applyFill="1" applyBorder="1" applyAlignment="1">
      <alignment horizontal="center" vertical="top"/>
    </xf>
    <xf numFmtId="9" fontId="56" fillId="36" borderId="123" xfId="1361" applyFont="1" applyFill="1" applyBorder="1" applyAlignment="1">
      <alignment horizontal="right" vertical="top"/>
    </xf>
    <xf numFmtId="0" fontId="49" fillId="36" borderId="20" xfId="0" applyFont="1" applyFill="1" applyBorder="1"/>
    <xf numFmtId="0" fontId="98" fillId="33" borderId="0" xfId="0" applyFont="1" applyFill="1" applyAlignment="1">
      <alignment vertical="center"/>
    </xf>
    <xf numFmtId="0" fontId="96" fillId="36" borderId="70" xfId="0" applyFont="1" applyFill="1" applyBorder="1" applyAlignment="1">
      <alignment horizontal="left" vertical="top" wrapText="1" indent="1"/>
    </xf>
    <xf numFmtId="0" fontId="96" fillId="36" borderId="70" xfId="0" applyFont="1" applyFill="1" applyBorder="1" applyAlignment="1">
      <alignment horizontal="center" vertical="top" wrapText="1"/>
    </xf>
    <xf numFmtId="0" fontId="96" fillId="36" borderId="71" xfId="0" applyFont="1" applyFill="1" applyBorder="1" applyAlignment="1">
      <alignment horizontal="left" vertical="top" wrapText="1" indent="1"/>
    </xf>
    <xf numFmtId="0" fontId="96" fillId="36" borderId="71" xfId="0" applyFont="1" applyFill="1" applyBorder="1" applyAlignment="1">
      <alignment horizontal="center" vertical="top" wrapText="1"/>
    </xf>
    <xf numFmtId="0" fontId="61" fillId="33" borderId="37" xfId="0" applyFont="1" applyFill="1" applyBorder="1" applyProtection="1">
      <protection locked="0"/>
    </xf>
    <xf numFmtId="165" fontId="43" fillId="33" borderId="0" xfId="0" applyNumberFormat="1" applyFont="1" applyFill="1" applyAlignment="1" applyProtection="1">
      <alignment vertical="center"/>
      <protection locked="0"/>
    </xf>
    <xf numFmtId="0" fontId="105" fillId="34" borderId="0" xfId="0" applyFont="1" applyFill="1" applyAlignment="1">
      <alignment horizontal="left" vertical="center"/>
    </xf>
    <xf numFmtId="0" fontId="53" fillId="33" borderId="52" xfId="0" applyFont="1" applyFill="1" applyBorder="1" applyAlignment="1" applyProtection="1">
      <alignment horizontal="left"/>
      <protection locked="0"/>
    </xf>
    <xf numFmtId="0" fontId="43" fillId="33" borderId="53" xfId="0" applyFont="1" applyFill="1" applyBorder="1" applyProtection="1">
      <protection locked="0"/>
    </xf>
    <xf numFmtId="0" fontId="43" fillId="33" borderId="54" xfId="0" applyFont="1" applyFill="1" applyBorder="1" applyProtection="1">
      <protection locked="0"/>
    </xf>
    <xf numFmtId="0" fontId="108" fillId="33" borderId="0" xfId="0" applyFont="1" applyFill="1"/>
    <xf numFmtId="165" fontId="111" fillId="0" borderId="106" xfId="1" applyNumberFormat="1" applyFont="1" applyFill="1" applyBorder="1" applyAlignment="1">
      <alignment horizontal="right" vertical="center"/>
    </xf>
    <xf numFmtId="44" fontId="111" fillId="0" borderId="107" xfId="1" applyFont="1" applyFill="1" applyBorder="1" applyAlignment="1">
      <alignment horizontal="right" vertical="center"/>
    </xf>
    <xf numFmtId="165" fontId="111" fillId="0" borderId="107" xfId="1" applyNumberFormat="1" applyFont="1" applyFill="1" applyBorder="1" applyAlignment="1">
      <alignment horizontal="right" vertical="center"/>
    </xf>
    <xf numFmtId="44" fontId="112" fillId="0" borderId="109" xfId="1" applyFont="1" applyFill="1" applyBorder="1" applyAlignment="1">
      <alignment vertical="center"/>
    </xf>
    <xf numFmtId="165" fontId="111" fillId="0" borderId="108" xfId="1" applyNumberFormat="1" applyFont="1" applyFill="1" applyBorder="1" applyAlignment="1">
      <alignment horizontal="right" vertical="center"/>
    </xf>
    <xf numFmtId="165" fontId="111" fillId="0" borderId="110" xfId="1" applyNumberFormat="1" applyFont="1" applyFill="1" applyBorder="1" applyAlignment="1">
      <alignment horizontal="right" vertical="center"/>
    </xf>
    <xf numFmtId="44" fontId="112" fillId="0" borderId="111" xfId="1" applyFont="1" applyFill="1" applyBorder="1" applyAlignment="1">
      <alignment vertical="center"/>
    </xf>
    <xf numFmtId="44" fontId="111" fillId="73" borderId="112" xfId="1" applyFont="1" applyFill="1" applyBorder="1" applyAlignment="1">
      <alignment horizontal="right" vertical="center"/>
    </xf>
    <xf numFmtId="44" fontId="111" fillId="73" borderId="113" xfId="1" applyFont="1" applyFill="1" applyBorder="1" applyAlignment="1">
      <alignment horizontal="right" vertical="center"/>
    </xf>
    <xf numFmtId="165" fontId="111" fillId="73" borderId="113" xfId="1" applyNumberFormat="1" applyFont="1" applyFill="1" applyBorder="1" applyAlignment="1">
      <alignment horizontal="right" vertical="center"/>
    </xf>
    <xf numFmtId="44" fontId="111" fillId="0" borderId="113" xfId="1" applyFont="1" applyFill="1" applyBorder="1" applyAlignment="1">
      <alignment horizontal="right" vertical="center"/>
    </xf>
    <xf numFmtId="165" fontId="110" fillId="34" borderId="114" xfId="0" applyNumberFormat="1" applyFont="1" applyFill="1" applyBorder="1" applyAlignment="1">
      <alignment horizontal="right" vertical="center"/>
    </xf>
    <xf numFmtId="9" fontId="111" fillId="0" borderId="115" xfId="1361" applyFont="1" applyFill="1" applyBorder="1" applyAlignment="1">
      <alignment horizontal="center" vertical="center"/>
    </xf>
    <xf numFmtId="165" fontId="110" fillId="34" borderId="116" xfId="0" applyNumberFormat="1" applyFont="1" applyFill="1" applyBorder="1" applyAlignment="1">
      <alignment horizontal="right" vertical="center"/>
    </xf>
    <xf numFmtId="0" fontId="54" fillId="34" borderId="38" xfId="0" applyFont="1" applyFill="1" applyBorder="1" applyAlignment="1" applyProtection="1">
      <alignment horizontal="center" wrapText="1"/>
      <protection locked="0"/>
    </xf>
    <xf numFmtId="0" fontId="92" fillId="34" borderId="38" xfId="0" applyFont="1" applyFill="1" applyBorder="1" applyAlignment="1" applyProtection="1">
      <alignment horizontal="center" wrapText="1"/>
      <protection locked="0"/>
    </xf>
    <xf numFmtId="0" fontId="54" fillId="34" borderId="39" xfId="0" applyFont="1" applyFill="1" applyBorder="1" applyAlignment="1" applyProtection="1">
      <alignment horizontal="center" wrapText="1"/>
      <protection locked="0"/>
    </xf>
    <xf numFmtId="0" fontId="54" fillId="33" borderId="0" xfId="0" applyFont="1" applyFill="1" applyAlignment="1" applyProtection="1">
      <alignment horizontal="center" wrapText="1"/>
      <protection locked="0"/>
    </xf>
    <xf numFmtId="0" fontId="92" fillId="34" borderId="38" xfId="0" applyFont="1" applyFill="1" applyBorder="1" applyAlignment="1">
      <alignment horizontal="left" wrapText="1"/>
    </xf>
    <xf numFmtId="0" fontId="54" fillId="34" borderId="38" xfId="0" applyFont="1" applyFill="1" applyBorder="1" applyAlignment="1" applyProtection="1">
      <alignment horizontal="left" wrapText="1"/>
      <protection locked="0"/>
    </xf>
    <xf numFmtId="0" fontId="113" fillId="33" borderId="0" xfId="0" applyFont="1" applyFill="1" applyProtection="1">
      <protection locked="0"/>
    </xf>
    <xf numFmtId="0" fontId="113" fillId="0" borderId="0" xfId="0" applyFont="1" applyProtection="1">
      <protection locked="0"/>
    </xf>
    <xf numFmtId="0" fontId="113" fillId="33" borderId="37" xfId="0" applyFont="1" applyFill="1" applyBorder="1" applyProtection="1">
      <protection locked="0"/>
    </xf>
    <xf numFmtId="0" fontId="113" fillId="0" borderId="37" xfId="0" applyFont="1" applyBorder="1" applyProtection="1">
      <protection locked="0"/>
    </xf>
    <xf numFmtId="0" fontId="115" fillId="0" borderId="129" xfId="0" applyFont="1" applyBorder="1" applyAlignment="1">
      <alignment horizontal="left" vertical="top" wrapText="1" indent="1"/>
    </xf>
    <xf numFmtId="0" fontId="117" fillId="0" borderId="129" xfId="0" applyFont="1" applyBorder="1" applyAlignment="1">
      <alignment horizontal="left" vertical="top" wrapText="1" indent="1"/>
    </xf>
    <xf numFmtId="0" fontId="114" fillId="36" borderId="127" xfId="0" applyFont="1" applyFill="1" applyBorder="1" applyAlignment="1" applyProtection="1">
      <alignment horizontal="center" vertical="top"/>
      <protection locked="0"/>
    </xf>
    <xf numFmtId="3" fontId="115" fillId="0" borderId="129" xfId="0" applyNumberFormat="1" applyFont="1" applyBorder="1" applyAlignment="1">
      <alignment horizontal="right" vertical="top" wrapText="1" indent="1"/>
    </xf>
    <xf numFmtId="0" fontId="115" fillId="0" borderId="129" xfId="0" applyFont="1" applyBorder="1" applyAlignment="1">
      <alignment horizontal="left" vertical="top"/>
    </xf>
    <xf numFmtId="174" fontId="115" fillId="0" borderId="129" xfId="0" applyNumberFormat="1" applyFont="1" applyBorder="1" applyAlignment="1">
      <alignment horizontal="right" vertical="top"/>
    </xf>
    <xf numFmtId="165" fontId="115" fillId="0" borderId="129" xfId="0" applyNumberFormat="1" applyFont="1" applyBorder="1" applyAlignment="1">
      <alignment horizontal="right" vertical="top"/>
    </xf>
    <xf numFmtId="0" fontId="114" fillId="36" borderId="0" xfId="0" applyFont="1" applyFill="1" applyAlignment="1" applyProtection="1">
      <alignment horizontal="center" vertical="top"/>
      <protection locked="0"/>
    </xf>
    <xf numFmtId="0" fontId="114" fillId="36" borderId="128" xfId="0" applyFont="1" applyFill="1" applyBorder="1" applyAlignment="1" applyProtection="1">
      <alignment horizontal="center" vertical="top"/>
      <protection locked="0"/>
    </xf>
    <xf numFmtId="0" fontId="119" fillId="33" borderId="37" xfId="0" applyFont="1" applyFill="1" applyBorder="1" applyAlignment="1" applyProtection="1">
      <alignment vertical="top"/>
      <protection locked="0"/>
    </xf>
    <xf numFmtId="0" fontId="115" fillId="33" borderId="0" xfId="0" applyFont="1" applyFill="1" applyProtection="1">
      <protection locked="0"/>
    </xf>
    <xf numFmtId="0" fontId="115" fillId="33" borderId="0" xfId="0" applyFont="1" applyFill="1" applyAlignment="1" applyProtection="1">
      <alignment horizontal="left"/>
      <protection locked="0"/>
    </xf>
    <xf numFmtId="0" fontId="115" fillId="33" borderId="0" xfId="0" applyFont="1" applyFill="1" applyAlignment="1" applyProtection="1">
      <alignment horizontal="center"/>
      <protection locked="0"/>
    </xf>
    <xf numFmtId="0" fontId="120" fillId="33" borderId="0" xfId="0" applyFont="1" applyFill="1" applyAlignment="1" applyProtection="1">
      <alignment vertical="top"/>
      <protection locked="0"/>
    </xf>
    <xf numFmtId="0" fontId="115" fillId="0" borderId="0" xfId="0" applyFont="1" applyProtection="1">
      <protection locked="0"/>
    </xf>
    <xf numFmtId="0" fontId="121" fillId="33" borderId="37" xfId="0" applyFont="1" applyFill="1" applyBorder="1" applyProtection="1">
      <protection locked="0"/>
    </xf>
    <xf numFmtId="0" fontId="115" fillId="33" borderId="37" xfId="0" applyFont="1" applyFill="1" applyBorder="1" applyProtection="1">
      <protection locked="0"/>
    </xf>
    <xf numFmtId="0" fontId="115" fillId="0" borderId="37" xfId="0" applyFont="1" applyBorder="1" applyProtection="1">
      <protection locked="0"/>
    </xf>
    <xf numFmtId="0" fontId="122" fillId="36" borderId="20" xfId="0" applyFont="1" applyFill="1" applyBorder="1" applyProtection="1">
      <protection locked="0"/>
    </xf>
    <xf numFmtId="0" fontId="123" fillId="33" borderId="0" xfId="0" applyFont="1" applyFill="1" applyAlignment="1" applyProtection="1">
      <alignment vertical="center"/>
      <protection locked="0"/>
    </xf>
    <xf numFmtId="0" fontId="124" fillId="33" borderId="0" xfId="0" applyFont="1" applyFill="1" applyAlignment="1" applyProtection="1">
      <alignment vertical="center"/>
      <protection locked="0"/>
    </xf>
    <xf numFmtId="0" fontId="116" fillId="33" borderId="0" xfId="0" applyFont="1" applyFill="1" applyAlignment="1" applyProtection="1">
      <alignment vertical="center"/>
      <protection locked="0"/>
    </xf>
    <xf numFmtId="0" fontId="124" fillId="33" borderId="0" xfId="0" applyFont="1" applyFill="1" applyAlignment="1" applyProtection="1">
      <alignment horizontal="center" vertical="center"/>
      <protection locked="0"/>
    </xf>
    <xf numFmtId="0" fontId="113" fillId="33" borderId="0" xfId="0" applyFont="1" applyFill="1" applyAlignment="1" applyProtection="1">
      <alignment vertical="top"/>
      <protection locked="0"/>
    </xf>
    <xf numFmtId="0" fontId="113" fillId="0" borderId="0" xfId="0" applyFont="1" applyAlignment="1" applyProtection="1">
      <alignment vertical="top"/>
      <protection locked="0"/>
    </xf>
    <xf numFmtId="0" fontId="113" fillId="33" borderId="37" xfId="0" applyFont="1" applyFill="1" applyBorder="1" applyAlignment="1" applyProtection="1">
      <alignment vertical="top"/>
      <protection locked="0"/>
    </xf>
    <xf numFmtId="0" fontId="113" fillId="0" borderId="37" xfId="0" applyFont="1" applyBorder="1" applyAlignment="1" applyProtection="1">
      <alignment vertical="top"/>
      <protection locked="0"/>
    </xf>
    <xf numFmtId="175" fontId="115" fillId="36" borderId="124" xfId="1" applyNumberFormat="1" applyFont="1" applyFill="1" applyBorder="1" applyAlignment="1" applyProtection="1">
      <alignment horizontal="center" vertical="top"/>
      <protection locked="0"/>
    </xf>
    <xf numFmtId="175" fontId="115" fillId="36" borderId="125" xfId="1" applyNumberFormat="1" applyFont="1" applyFill="1" applyBorder="1" applyAlignment="1" applyProtection="1">
      <alignment horizontal="center" vertical="top"/>
      <protection locked="0"/>
    </xf>
    <xf numFmtId="175" fontId="115" fillId="36" borderId="126" xfId="1" applyNumberFormat="1" applyFont="1" applyFill="1" applyBorder="1" applyAlignment="1" applyProtection="1">
      <alignment horizontal="center" vertical="top"/>
      <protection locked="0"/>
    </xf>
    <xf numFmtId="44" fontId="115" fillId="36" borderId="129" xfId="1" applyFont="1" applyFill="1" applyBorder="1" applyAlignment="1">
      <alignment horizontal="left" vertical="top" wrapText="1" indent="1"/>
    </xf>
    <xf numFmtId="0" fontId="117" fillId="0" borderId="0" xfId="0" applyFont="1" applyAlignment="1" applyProtection="1">
      <alignment horizontal="right"/>
      <protection locked="0"/>
    </xf>
    <xf numFmtId="0" fontId="43" fillId="33" borderId="131" xfId="0" applyFont="1" applyFill="1" applyBorder="1" applyProtection="1">
      <protection locked="0"/>
    </xf>
    <xf numFmtId="0" fontId="43" fillId="33" borderId="52" xfId="0" applyFont="1" applyFill="1" applyBorder="1" applyProtection="1">
      <protection locked="0"/>
    </xf>
    <xf numFmtId="0" fontId="17" fillId="33" borderId="52" xfId="0" applyFont="1" applyFill="1" applyBorder="1" applyAlignment="1" applyProtection="1">
      <alignment vertical="center"/>
      <protection locked="0"/>
    </xf>
    <xf numFmtId="0" fontId="43" fillId="33" borderId="132" xfId="0" applyFont="1" applyFill="1" applyBorder="1" applyProtection="1">
      <protection locked="0"/>
    </xf>
    <xf numFmtId="0" fontId="43" fillId="33" borderId="118" xfId="0" applyFont="1" applyFill="1" applyBorder="1" applyProtection="1">
      <protection locked="0"/>
    </xf>
    <xf numFmtId="0" fontId="113" fillId="33" borderId="52" xfId="0" applyFont="1" applyFill="1" applyBorder="1" applyProtection="1">
      <protection locked="0"/>
    </xf>
    <xf numFmtId="0" fontId="113" fillId="33" borderId="52" xfId="0" applyFont="1" applyFill="1" applyBorder="1" applyAlignment="1" applyProtection="1">
      <alignment vertical="top"/>
      <protection locked="0"/>
    </xf>
    <xf numFmtId="0" fontId="115" fillId="33" borderId="52" xfId="0" applyFont="1" applyFill="1" applyBorder="1" applyProtection="1">
      <protection locked="0"/>
    </xf>
    <xf numFmtId="0" fontId="54" fillId="33" borderId="37" xfId="0" applyFont="1" applyFill="1" applyBorder="1" applyAlignment="1" applyProtection="1">
      <alignment horizontal="center" wrapText="1"/>
      <protection locked="0"/>
    </xf>
    <xf numFmtId="0" fontId="118" fillId="33" borderId="37" xfId="0" applyFont="1" applyFill="1" applyBorder="1" applyProtection="1">
      <protection locked="0"/>
    </xf>
    <xf numFmtId="44" fontId="118" fillId="33" borderId="37" xfId="0" applyNumberFormat="1" applyFont="1" applyFill="1" applyBorder="1" applyAlignment="1" applyProtection="1">
      <alignment vertical="top"/>
      <protection locked="0"/>
    </xf>
    <xf numFmtId="0" fontId="43" fillId="34" borderId="146" xfId="0" applyFont="1" applyFill="1" applyBorder="1" applyAlignment="1" applyProtection="1">
      <alignment horizontal="left" indent="2"/>
      <protection locked="0"/>
    </xf>
    <xf numFmtId="0" fontId="43" fillId="34" borderId="147" xfId="0" applyFont="1" applyFill="1" applyBorder="1" applyAlignment="1" applyProtection="1">
      <alignment horizontal="center"/>
      <protection locked="0"/>
    </xf>
    <xf numFmtId="0" fontId="43" fillId="34" borderId="147" xfId="0" applyFont="1" applyFill="1" applyBorder="1" applyProtection="1">
      <protection locked="0"/>
    </xf>
    <xf numFmtId="0" fontId="97" fillId="34" borderId="148" xfId="0" applyFont="1" applyFill="1" applyBorder="1" applyAlignment="1">
      <alignment horizontal="right" vertical="center" indent="1"/>
    </xf>
    <xf numFmtId="164" fontId="47" fillId="0" borderId="149" xfId="0" applyNumberFormat="1" applyFont="1" applyBorder="1" applyAlignment="1" applyProtection="1">
      <alignment horizontal="center" vertical="center"/>
      <protection locked="0"/>
    </xf>
    <xf numFmtId="0" fontId="47" fillId="34" borderId="150" xfId="0" applyFont="1" applyFill="1" applyBorder="1" applyAlignment="1" applyProtection="1">
      <alignment horizontal="right" vertical="center" indent="1"/>
      <protection locked="0"/>
    </xf>
    <xf numFmtId="0" fontId="47" fillId="0" borderId="151" xfId="0" applyFont="1" applyBorder="1" applyAlignment="1" applyProtection="1">
      <alignment horizontal="center" vertical="center"/>
      <protection locked="0"/>
    </xf>
    <xf numFmtId="0" fontId="53" fillId="0" borderId="52" xfId="0" applyFont="1" applyBorder="1" applyAlignment="1" applyProtection="1">
      <alignment horizontal="left"/>
      <protection locked="0"/>
    </xf>
    <xf numFmtId="0" fontId="54" fillId="34" borderId="152" xfId="0" applyFont="1" applyFill="1" applyBorder="1" applyAlignment="1" applyProtection="1">
      <alignment horizontal="left" wrapText="1"/>
      <protection locked="0"/>
    </xf>
    <xf numFmtId="0" fontId="45" fillId="34" borderId="153" xfId="0" applyFont="1" applyFill="1" applyBorder="1" applyAlignment="1">
      <alignment horizontal="center" wrapText="1"/>
    </xf>
    <xf numFmtId="0" fontId="45" fillId="34" borderId="154" xfId="0" applyFont="1" applyFill="1" applyBorder="1" applyAlignment="1">
      <alignment horizontal="center" wrapText="1"/>
    </xf>
    <xf numFmtId="0" fontId="113" fillId="0" borderId="52" xfId="0" applyFont="1" applyBorder="1" applyProtection="1">
      <protection locked="0"/>
    </xf>
    <xf numFmtId="0" fontId="113" fillId="0" borderId="52" xfId="0" applyFont="1" applyBorder="1" applyAlignment="1" applyProtection="1">
      <alignment vertical="top"/>
      <protection locked="0"/>
    </xf>
    <xf numFmtId="0" fontId="114" fillId="0" borderId="155" xfId="0" applyFont="1" applyBorder="1" applyAlignment="1" applyProtection="1">
      <alignment horizontal="center" vertical="top"/>
      <protection locked="0"/>
    </xf>
    <xf numFmtId="0" fontId="115" fillId="0" borderId="156" xfId="0" applyFont="1" applyBorder="1" applyAlignment="1">
      <alignment horizontal="left" vertical="top" wrapText="1" indent="1"/>
    </xf>
    <xf numFmtId="0" fontId="117" fillId="0" borderId="156" xfId="0" applyFont="1" applyBorder="1" applyAlignment="1">
      <alignment horizontal="left" vertical="top" wrapText="1" indent="1"/>
    </xf>
    <xf numFmtId="0" fontId="114" fillId="36" borderId="157" xfId="0" applyFont="1" applyFill="1" applyBorder="1" applyAlignment="1" applyProtection="1">
      <alignment horizontal="left" vertical="top" wrapText="1"/>
      <protection locked="0"/>
    </xf>
    <xf numFmtId="3" fontId="115" fillId="0" borderId="156" xfId="0" applyNumberFormat="1" applyFont="1" applyBorder="1" applyAlignment="1">
      <alignment horizontal="right" vertical="top" wrapText="1" indent="1"/>
    </xf>
    <xf numFmtId="0" fontId="115" fillId="0" borderId="156" xfId="0" applyFont="1" applyBorder="1" applyAlignment="1">
      <alignment horizontal="left" vertical="top"/>
    </xf>
    <xf numFmtId="174" fontId="115" fillId="0" borderId="156" xfId="0" applyNumberFormat="1" applyFont="1" applyBorder="1" applyAlignment="1">
      <alignment horizontal="right" vertical="top"/>
    </xf>
    <xf numFmtId="165" fontId="115" fillId="0" borderId="156" xfId="0" applyNumberFormat="1" applyFont="1" applyBorder="1" applyAlignment="1">
      <alignment horizontal="right" vertical="top"/>
    </xf>
    <xf numFmtId="175" fontId="115" fillId="36" borderId="158" xfId="1" applyNumberFormat="1" applyFont="1" applyFill="1" applyBorder="1" applyAlignment="1" applyProtection="1">
      <alignment horizontal="right" vertical="top"/>
      <protection locked="0"/>
    </xf>
    <xf numFmtId="44" fontId="115" fillId="36" borderId="156" xfId="1" applyFont="1" applyFill="1" applyBorder="1" applyAlignment="1">
      <alignment horizontal="left" vertical="top" wrapText="1" indent="1"/>
    </xf>
    <xf numFmtId="44" fontId="126" fillId="36" borderId="159" xfId="1" applyFont="1" applyFill="1" applyBorder="1" applyAlignment="1">
      <alignment horizontal="left" vertical="top" wrapText="1" indent="1"/>
    </xf>
    <xf numFmtId="0" fontId="114" fillId="0" borderId="160" xfId="0" applyFont="1" applyBorder="1" applyAlignment="1" applyProtection="1">
      <alignment horizontal="center" vertical="top"/>
      <protection locked="0"/>
    </xf>
    <xf numFmtId="44" fontId="126" fillId="36" borderId="161" xfId="1" applyFont="1" applyFill="1" applyBorder="1" applyAlignment="1">
      <alignment horizontal="left" vertical="top" wrapText="1" indent="1"/>
    </xf>
    <xf numFmtId="0" fontId="114" fillId="0" borderId="162" xfId="0" applyFont="1" applyBorder="1" applyAlignment="1" applyProtection="1">
      <alignment horizontal="center" vertical="top"/>
      <protection locked="0"/>
    </xf>
    <xf numFmtId="0" fontId="114" fillId="0" borderId="163" xfId="0" applyFont="1" applyBorder="1" applyAlignment="1" applyProtection="1">
      <alignment horizontal="center" vertical="top"/>
      <protection locked="0"/>
    </xf>
    <xf numFmtId="0" fontId="125" fillId="0" borderId="164" xfId="0" applyFont="1" applyBorder="1" applyAlignment="1" applyProtection="1">
      <alignment horizontal="center" vertical="top"/>
      <protection locked="0"/>
    </xf>
    <xf numFmtId="0" fontId="117" fillId="0" borderId="165" xfId="0" applyFont="1" applyBorder="1" applyAlignment="1">
      <alignment horizontal="left" vertical="top" wrapText="1" indent="1"/>
    </xf>
    <xf numFmtId="0" fontId="115" fillId="0" borderId="52" xfId="0" applyFont="1" applyBorder="1" applyProtection="1">
      <protection locked="0"/>
    </xf>
    <xf numFmtId="165" fontId="116" fillId="35" borderId="21" xfId="0" applyNumberFormat="1" applyFont="1" applyFill="1" applyBorder="1" applyAlignment="1" applyProtection="1">
      <alignment vertical="center"/>
      <protection locked="0"/>
    </xf>
    <xf numFmtId="165" fontId="116" fillId="36" borderId="171" xfId="0" applyNumberFormat="1" applyFont="1" applyFill="1" applyBorder="1" applyAlignment="1">
      <alignment vertical="center"/>
    </xf>
    <xf numFmtId="165" fontId="116" fillId="36" borderId="172" xfId="0" applyNumberFormat="1" applyFont="1" applyFill="1" applyBorder="1" applyAlignment="1">
      <alignment vertical="center"/>
    </xf>
    <xf numFmtId="0" fontId="43" fillId="33" borderId="180" xfId="0" applyFont="1" applyFill="1" applyBorder="1" applyProtection="1">
      <protection locked="0"/>
    </xf>
    <xf numFmtId="165" fontId="137" fillId="33" borderId="0" xfId="0" applyNumberFormat="1" applyFont="1" applyFill="1" applyAlignment="1">
      <alignment horizontal="center"/>
    </xf>
    <xf numFmtId="165" fontId="43" fillId="33" borderId="0" xfId="0" applyNumberFormat="1" applyFont="1" applyFill="1" applyAlignment="1" applyProtection="1">
      <alignment horizontal="center"/>
      <protection locked="0"/>
    </xf>
    <xf numFmtId="165" fontId="47" fillId="33" borderId="0" xfId="0" applyNumberFormat="1" applyFont="1" applyFill="1" applyAlignment="1" applyProtection="1">
      <alignment horizontal="center"/>
      <protection locked="0"/>
    </xf>
    <xf numFmtId="0" fontId="127" fillId="72" borderId="95" xfId="0" applyFont="1" applyFill="1" applyBorder="1" applyAlignment="1">
      <alignment horizontal="center" wrapText="1"/>
    </xf>
    <xf numFmtId="0" fontId="127" fillId="34" borderId="96" xfId="0" applyFont="1" applyFill="1" applyBorder="1" applyAlignment="1">
      <alignment horizontal="center" wrapText="1"/>
    </xf>
    <xf numFmtId="0" fontId="127" fillId="34" borderId="97" xfId="0" applyFont="1" applyFill="1" applyBorder="1" applyAlignment="1">
      <alignment horizontal="center" wrapText="1"/>
    </xf>
    <xf numFmtId="0" fontId="127" fillId="36" borderId="98" xfId="0" applyFont="1" applyFill="1" applyBorder="1" applyAlignment="1">
      <alignment horizontal="center" wrapText="1"/>
    </xf>
    <xf numFmtId="0" fontId="127" fillId="36" borderId="99" xfId="0" applyFont="1" applyFill="1" applyBorder="1" applyAlignment="1">
      <alignment horizontal="center" wrapText="1"/>
    </xf>
    <xf numFmtId="0" fontId="127" fillId="34" borderId="100" xfId="0" applyFont="1" applyFill="1" applyBorder="1" applyAlignment="1">
      <alignment horizontal="center" wrapText="1"/>
    </xf>
    <xf numFmtId="0" fontId="127" fillId="34" borderId="101" xfId="0" applyFont="1" applyFill="1" applyBorder="1" applyAlignment="1">
      <alignment horizontal="center" wrapText="1"/>
    </xf>
    <xf numFmtId="0" fontId="127" fillId="34" borderId="102" xfId="0" applyFont="1" applyFill="1" applyBorder="1" applyAlignment="1">
      <alignment horizontal="center" wrapText="1"/>
    </xf>
    <xf numFmtId="0" fontId="127" fillId="34" borderId="103" xfId="0" applyFont="1" applyFill="1" applyBorder="1" applyAlignment="1">
      <alignment horizontal="center" wrapText="1"/>
    </xf>
    <xf numFmtId="0" fontId="127" fillId="34" borderId="104" xfId="0" applyFont="1" applyFill="1" applyBorder="1" applyAlignment="1">
      <alignment horizontal="center" wrapText="1"/>
    </xf>
    <xf numFmtId="0" fontId="127" fillId="34" borderId="105" xfId="0" applyFont="1" applyFill="1" applyBorder="1" applyAlignment="1">
      <alignment horizontal="center" wrapText="1"/>
    </xf>
    <xf numFmtId="0" fontId="43" fillId="33" borderId="37" xfId="0" applyFont="1" applyFill="1" applyBorder="1" applyAlignment="1" applyProtection="1">
      <alignment horizontal="center"/>
      <protection locked="0"/>
    </xf>
    <xf numFmtId="0" fontId="113" fillId="33" borderId="179" xfId="0" applyFont="1" applyFill="1" applyBorder="1" applyAlignment="1" applyProtection="1">
      <alignment vertical="center"/>
      <protection locked="0"/>
    </xf>
    <xf numFmtId="0" fontId="134" fillId="33" borderId="179" xfId="0" applyFont="1" applyFill="1" applyBorder="1" applyAlignment="1" applyProtection="1">
      <alignment vertical="center"/>
      <protection locked="0"/>
    </xf>
    <xf numFmtId="0" fontId="134" fillId="33" borderId="179" xfId="0" applyFont="1" applyFill="1" applyBorder="1" applyProtection="1">
      <protection locked="0"/>
    </xf>
    <xf numFmtId="0" fontId="130" fillId="0" borderId="178" xfId="0" applyFont="1" applyBorder="1" applyAlignment="1" applyProtection="1">
      <alignment horizontal="left" vertical="center"/>
      <protection locked="0"/>
    </xf>
    <xf numFmtId="0" fontId="43" fillId="33" borderId="177" xfId="0" applyFont="1" applyFill="1" applyBorder="1" applyAlignment="1" applyProtection="1">
      <alignment vertical="center"/>
      <protection locked="0"/>
    </xf>
    <xf numFmtId="0" fontId="130" fillId="33" borderId="176" xfId="0" applyFont="1" applyFill="1" applyBorder="1" applyAlignment="1" applyProtection="1">
      <alignment horizontal="left" vertical="center" indent="2"/>
      <protection locked="0"/>
    </xf>
    <xf numFmtId="0" fontId="130" fillId="0" borderId="176" xfId="0" applyFont="1" applyBorder="1" applyAlignment="1" applyProtection="1">
      <alignment horizontal="left" vertical="center" indent="2"/>
      <protection locked="0"/>
    </xf>
    <xf numFmtId="0" fontId="135" fillId="33" borderId="176" xfId="0" applyFont="1" applyFill="1" applyBorder="1" applyAlignment="1" applyProtection="1">
      <alignment horizontal="left" indent="2"/>
      <protection locked="0"/>
    </xf>
    <xf numFmtId="0" fontId="43" fillId="33" borderId="177" xfId="0" applyFont="1" applyFill="1" applyBorder="1" applyProtection="1">
      <protection locked="0"/>
    </xf>
    <xf numFmtId="0" fontId="133" fillId="33" borderId="176" xfId="0" applyFont="1" applyFill="1" applyBorder="1" applyAlignment="1" applyProtection="1">
      <alignment horizontal="left" indent="2"/>
      <protection locked="0"/>
    </xf>
    <xf numFmtId="0" fontId="43" fillId="33" borderId="175" xfId="0" applyFont="1" applyFill="1" applyBorder="1" applyProtection="1">
      <protection locked="0"/>
    </xf>
    <xf numFmtId="0" fontId="43" fillId="33" borderId="174" xfId="0" applyFont="1" applyFill="1" applyBorder="1" applyProtection="1">
      <protection locked="0"/>
    </xf>
    <xf numFmtId="0" fontId="113" fillId="33" borderId="174" xfId="0" applyFont="1" applyFill="1" applyBorder="1" applyProtection="1">
      <protection locked="0"/>
    </xf>
    <xf numFmtId="0" fontId="113" fillId="33" borderId="173" xfId="0" applyFont="1" applyFill="1" applyBorder="1" applyProtection="1">
      <protection locked="0"/>
    </xf>
    <xf numFmtId="165" fontId="136" fillId="33" borderId="0" xfId="0" applyNumberFormat="1" applyFont="1" applyFill="1" applyAlignment="1">
      <alignment horizontal="center"/>
    </xf>
    <xf numFmtId="0" fontId="113" fillId="33" borderId="179" xfId="0" applyFont="1" applyFill="1" applyBorder="1" applyProtection="1">
      <protection locked="0"/>
    </xf>
    <xf numFmtId="0" fontId="113" fillId="33" borderId="0" xfId="0" applyFont="1" applyFill="1" applyAlignment="1" applyProtection="1">
      <alignment horizontal="left" vertical="top"/>
      <protection locked="0"/>
    </xf>
    <xf numFmtId="0" fontId="134" fillId="33" borderId="0" xfId="0" applyFont="1" applyFill="1" applyAlignment="1" applyProtection="1">
      <alignment horizontal="left" vertical="top"/>
      <protection locked="0"/>
    </xf>
    <xf numFmtId="0" fontId="113" fillId="33" borderId="0" xfId="0" applyFont="1" applyFill="1" applyAlignment="1" applyProtection="1">
      <alignment vertical="center"/>
      <protection locked="0"/>
    </xf>
    <xf numFmtId="0" fontId="134" fillId="33" borderId="0" xfId="0" applyFont="1" applyFill="1" applyAlignment="1" applyProtection="1">
      <alignment vertical="center"/>
      <protection locked="0"/>
    </xf>
    <xf numFmtId="0" fontId="134" fillId="33" borderId="0" xfId="0" applyFont="1" applyFill="1" applyProtection="1">
      <protection locked="0"/>
    </xf>
    <xf numFmtId="0" fontId="18" fillId="33" borderId="52" xfId="0" applyFont="1" applyFill="1" applyBorder="1" applyProtection="1">
      <protection locked="0"/>
    </xf>
    <xf numFmtId="0" fontId="43" fillId="33" borderId="179" xfId="0" applyFont="1" applyFill="1" applyBorder="1" applyProtection="1">
      <protection locked="0"/>
    </xf>
    <xf numFmtId="0" fontId="117" fillId="0" borderId="181" xfId="0" applyFont="1" applyBorder="1" applyAlignment="1" applyProtection="1">
      <alignment horizontal="left" vertical="top"/>
      <protection locked="0"/>
    </xf>
    <xf numFmtId="3" fontId="53" fillId="33" borderId="122" xfId="0" applyNumberFormat="1" applyFont="1" applyFill="1" applyBorder="1" applyAlignment="1">
      <alignment horizontal="center" vertical="top"/>
    </xf>
    <xf numFmtId="0" fontId="92" fillId="34" borderId="119" xfId="0" applyFont="1" applyFill="1" applyBorder="1" applyAlignment="1">
      <alignment horizontal="center" vertical="center" wrapText="1"/>
    </xf>
    <xf numFmtId="0" fontId="54" fillId="34" borderId="120" xfId="0" applyFont="1" applyFill="1" applyBorder="1" applyAlignment="1" applyProtection="1">
      <alignment horizontal="center" vertical="center" wrapText="1"/>
      <protection locked="0"/>
    </xf>
    <xf numFmtId="0" fontId="45" fillId="34" borderId="68" xfId="0" applyFont="1" applyFill="1" applyBorder="1" applyAlignment="1">
      <alignment horizontal="center" vertical="center" wrapText="1"/>
    </xf>
    <xf numFmtId="0" fontId="56" fillId="33" borderId="122" xfId="0" applyFont="1" applyFill="1" applyBorder="1" applyAlignment="1">
      <alignment vertical="top" wrapText="1"/>
    </xf>
    <xf numFmtId="0" fontId="56" fillId="33" borderId="122" xfId="0" applyFont="1" applyFill="1" applyBorder="1" applyAlignment="1">
      <alignment horizontal="left" vertical="top" wrapText="1"/>
    </xf>
    <xf numFmtId="0" fontId="92" fillId="34" borderId="182" xfId="0" applyFont="1" applyFill="1" applyBorder="1" applyAlignment="1">
      <alignment horizontal="left" vertical="center" wrapText="1" indent="1"/>
    </xf>
    <xf numFmtId="0" fontId="92" fillId="34" borderId="182" xfId="0" applyFont="1" applyFill="1" applyBorder="1" applyAlignment="1">
      <alignment horizontal="center" vertical="center" wrapText="1"/>
    </xf>
    <xf numFmtId="0" fontId="92" fillId="34" borderId="186" xfId="0" applyFont="1" applyFill="1" applyBorder="1" applyAlignment="1">
      <alignment horizontal="left" vertical="center" wrapText="1" indent="1"/>
    </xf>
    <xf numFmtId="0" fontId="92" fillId="34" borderId="187" xfId="0" applyFont="1" applyFill="1" applyBorder="1" applyAlignment="1">
      <alignment horizontal="center" vertical="center" wrapText="1"/>
    </xf>
    <xf numFmtId="0" fontId="96" fillId="36" borderId="188" xfId="0" applyFont="1" applyFill="1" applyBorder="1" applyAlignment="1">
      <alignment horizontal="left" vertical="top" wrapText="1" indent="1"/>
    </xf>
    <xf numFmtId="0" fontId="96" fillId="36" borderId="189" xfId="0" applyFont="1" applyFill="1" applyBorder="1" applyAlignment="1">
      <alignment horizontal="center" vertical="top" wrapText="1"/>
    </xf>
    <xf numFmtId="0" fontId="96" fillId="36" borderId="190" xfId="0" applyFont="1" applyFill="1" applyBorder="1" applyAlignment="1">
      <alignment horizontal="left" vertical="top" wrapText="1" indent="1"/>
    </xf>
    <xf numFmtId="0" fontId="96" fillId="36" borderId="191" xfId="0" applyFont="1" applyFill="1" applyBorder="1" applyAlignment="1">
      <alignment horizontal="center" vertical="top" wrapText="1"/>
    </xf>
    <xf numFmtId="0" fontId="96" fillId="36" borderId="192" xfId="0" applyFont="1" applyFill="1" applyBorder="1" applyAlignment="1">
      <alignment horizontal="left" vertical="top" wrapText="1" indent="1"/>
    </xf>
    <xf numFmtId="0" fontId="96" fillId="36" borderId="193" xfId="0" applyFont="1" applyFill="1" applyBorder="1" applyAlignment="1">
      <alignment horizontal="left" vertical="top" wrapText="1" indent="1"/>
    </xf>
    <xf numFmtId="0" fontId="96" fillId="36" borderId="193" xfId="0" applyFont="1" applyFill="1" applyBorder="1" applyAlignment="1">
      <alignment horizontal="center" vertical="top" wrapText="1"/>
    </xf>
    <xf numFmtId="0" fontId="96" fillId="36" borderId="194" xfId="0" applyFont="1" applyFill="1" applyBorder="1" applyAlignment="1">
      <alignment horizontal="center" vertical="top" wrapText="1"/>
    </xf>
    <xf numFmtId="0" fontId="33" fillId="33" borderId="0" xfId="0" applyFont="1" applyFill="1" applyBorder="1" applyAlignment="1">
      <alignment vertical="center"/>
    </xf>
    <xf numFmtId="0" fontId="18" fillId="33" borderId="0" xfId="0" applyFont="1" applyFill="1" applyBorder="1"/>
    <xf numFmtId="0" fontId="0" fillId="33" borderId="0" xfId="0" applyFill="1" applyBorder="1"/>
    <xf numFmtId="0" fontId="115" fillId="33" borderId="166" xfId="0" quotePrefix="1" applyFont="1" applyFill="1" applyBorder="1" applyAlignment="1" applyProtection="1">
      <alignment horizontal="center" vertical="center" wrapText="1"/>
      <protection locked="0"/>
    </xf>
    <xf numFmtId="3" fontId="115" fillId="0" borderId="167" xfId="0" quotePrefix="1" applyNumberFormat="1" applyFont="1" applyBorder="1" applyAlignment="1">
      <alignment horizontal="center" vertical="center"/>
    </xf>
    <xf numFmtId="0" fontId="115" fillId="0" borderId="168" xfId="0" applyFont="1" applyBorder="1" applyAlignment="1" applyProtection="1">
      <alignment horizontal="left" vertical="center"/>
      <protection locked="0"/>
    </xf>
    <xf numFmtId="44" fontId="115" fillId="0" borderId="169" xfId="1" applyFont="1" applyFill="1" applyBorder="1" applyAlignment="1" applyProtection="1">
      <alignment horizontal="right" vertical="center"/>
    </xf>
    <xf numFmtId="175" fontId="115" fillId="33" borderId="165" xfId="1" applyNumberFormat="1" applyFont="1" applyFill="1" applyBorder="1" applyAlignment="1">
      <alignment horizontal="left" vertical="center" wrapText="1"/>
    </xf>
    <xf numFmtId="44" fontId="115" fillId="33" borderId="169" xfId="1" applyFont="1" applyFill="1" applyBorder="1" applyAlignment="1" applyProtection="1">
      <alignment horizontal="right" vertical="center"/>
      <protection locked="0"/>
    </xf>
    <xf numFmtId="44" fontId="115" fillId="33" borderId="170" xfId="1" applyFont="1" applyFill="1" applyBorder="1" applyAlignment="1" applyProtection="1">
      <alignment horizontal="right" vertical="center"/>
      <protection locked="0"/>
    </xf>
    <xf numFmtId="3" fontId="53" fillId="33" borderId="121" xfId="0" applyNumberFormat="1" applyFont="1" applyFill="1" applyBorder="1" applyAlignment="1">
      <alignment horizontal="center" vertical="top"/>
    </xf>
    <xf numFmtId="0" fontId="58" fillId="34" borderId="45" xfId="0" applyFont="1" applyFill="1" applyBorder="1" applyAlignment="1">
      <alignment horizontal="left" vertical="center" wrapText="1" indent="1"/>
    </xf>
    <xf numFmtId="0" fontId="58" fillId="34" borderId="46" xfId="0" applyFont="1" applyFill="1" applyBorder="1" applyAlignment="1">
      <alignment horizontal="left" vertical="center" wrapText="1" indent="1"/>
    </xf>
    <xf numFmtId="0" fontId="58" fillId="34" borderId="47" xfId="0" applyFont="1" applyFill="1" applyBorder="1" applyAlignment="1">
      <alignment horizontal="left" vertical="center" wrapText="1" indent="1"/>
    </xf>
    <xf numFmtId="0" fontId="34" fillId="34" borderId="48" xfId="0" applyFont="1" applyFill="1" applyBorder="1" applyAlignment="1">
      <alignment horizontal="center" vertical="center"/>
    </xf>
    <xf numFmtId="0" fontId="34" fillId="34" borderId="0" xfId="0" applyFont="1" applyFill="1" applyAlignment="1">
      <alignment horizontal="center" vertical="center"/>
    </xf>
    <xf numFmtId="0" fontId="34" fillId="34" borderId="41" xfId="0" applyFont="1" applyFill="1" applyBorder="1" applyAlignment="1">
      <alignment horizontal="center" vertical="center"/>
    </xf>
    <xf numFmtId="0" fontId="35" fillId="34" borderId="48" xfId="0" applyFont="1" applyFill="1" applyBorder="1" applyAlignment="1">
      <alignment horizontal="left" vertical="center" wrapText="1" indent="1"/>
    </xf>
    <xf numFmtId="0" fontId="35" fillId="34" borderId="0" xfId="0" applyFont="1" applyFill="1" applyAlignment="1">
      <alignment horizontal="left" vertical="center" wrapText="1" indent="1"/>
    </xf>
    <xf numFmtId="0" fontId="35" fillId="34" borderId="41" xfId="0" applyFont="1" applyFill="1" applyBorder="1" applyAlignment="1">
      <alignment horizontal="left" vertical="center" wrapText="1" indent="1"/>
    </xf>
    <xf numFmtId="0" fontId="43" fillId="0" borderId="144" xfId="0" applyFont="1" applyBorder="1" applyAlignment="1" applyProtection="1">
      <alignment horizontal="left" vertical="center" indent="2"/>
      <protection locked="0"/>
    </xf>
    <xf numFmtId="0" fontId="43" fillId="0" borderId="145" xfId="0" applyFont="1" applyBorder="1" applyAlignment="1" applyProtection="1">
      <alignment horizontal="left" vertical="center" indent="2"/>
      <protection locked="0"/>
    </xf>
    <xf numFmtId="0" fontId="48" fillId="34" borderId="142" xfId="0" applyFont="1" applyFill="1" applyBorder="1" applyAlignment="1" applyProtection="1">
      <alignment horizontal="right" vertical="center" indent="2"/>
      <protection locked="0"/>
    </xf>
    <xf numFmtId="0" fontId="48" fillId="34" borderId="143" xfId="0" applyFont="1" applyFill="1" applyBorder="1" applyAlignment="1" applyProtection="1">
      <alignment horizontal="right" vertical="center" indent="2"/>
      <protection locked="0"/>
    </xf>
    <xf numFmtId="0" fontId="128" fillId="33" borderId="133" xfId="0" applyFont="1" applyFill="1" applyBorder="1" applyAlignment="1" applyProtection="1">
      <alignment horizontal="center" vertical="center" wrapText="1"/>
      <protection locked="0"/>
    </xf>
    <xf numFmtId="0" fontId="128" fillId="33" borderId="134" xfId="0" applyFont="1" applyFill="1" applyBorder="1" applyAlignment="1" applyProtection="1">
      <alignment horizontal="center" vertical="center" wrapText="1"/>
      <protection locked="0"/>
    </xf>
    <xf numFmtId="0" fontId="48" fillId="34" borderId="141" xfId="0" applyFont="1" applyFill="1" applyBorder="1" applyAlignment="1" applyProtection="1">
      <alignment horizontal="right" vertical="center" indent="2"/>
      <protection locked="0"/>
    </xf>
    <xf numFmtId="0" fontId="48" fillId="34" borderId="24" xfId="0" applyFont="1" applyFill="1" applyBorder="1" applyAlignment="1" applyProtection="1">
      <alignment horizontal="right" vertical="center" indent="2"/>
      <protection locked="0"/>
    </xf>
    <xf numFmtId="0" fontId="60" fillId="37" borderId="138" xfId="0" applyFont="1" applyFill="1" applyBorder="1" applyAlignment="1" applyProtection="1">
      <alignment horizontal="center" vertical="center"/>
      <protection locked="0"/>
    </xf>
    <xf numFmtId="0" fontId="60" fillId="37" borderId="139" xfId="0" applyFont="1" applyFill="1" applyBorder="1" applyAlignment="1" applyProtection="1">
      <alignment horizontal="center" vertical="center"/>
      <protection locked="0"/>
    </xf>
    <xf numFmtId="0" fontId="60" fillId="37" borderId="140" xfId="0" applyFont="1" applyFill="1" applyBorder="1" applyAlignment="1" applyProtection="1">
      <alignment horizontal="center" vertical="center"/>
      <protection locked="0"/>
    </xf>
    <xf numFmtId="0" fontId="59" fillId="34" borderId="135" xfId="0" applyFont="1" applyFill="1" applyBorder="1" applyAlignment="1" applyProtection="1">
      <alignment horizontal="left" vertical="center" wrapText="1" indent="2"/>
      <protection locked="0"/>
    </xf>
    <xf numFmtId="0" fontId="59" fillId="34" borderId="136" xfId="0" applyFont="1" applyFill="1" applyBorder="1" applyAlignment="1" applyProtection="1">
      <alignment horizontal="left" vertical="center" wrapText="1" indent="2"/>
      <protection locked="0"/>
    </xf>
    <xf numFmtId="0" fontId="59" fillId="34" borderId="137" xfId="0" applyFont="1" applyFill="1" applyBorder="1" applyAlignment="1" applyProtection="1">
      <alignment horizontal="left" vertical="center" wrapText="1" indent="2"/>
      <protection locked="0"/>
    </xf>
    <xf numFmtId="0" fontId="43" fillId="0" borderId="130" xfId="0" applyFont="1" applyBorder="1" applyAlignment="1" applyProtection="1">
      <alignment horizontal="left" vertical="center" indent="2"/>
      <protection locked="0"/>
    </xf>
    <xf numFmtId="0" fontId="43" fillId="0" borderId="22" xfId="0" applyFont="1" applyBorder="1" applyAlignment="1" applyProtection="1">
      <alignment horizontal="left" vertical="center" indent="2"/>
      <protection locked="0"/>
    </xf>
    <xf numFmtId="0" fontId="43" fillId="0" borderId="23" xfId="0" applyFont="1" applyBorder="1" applyAlignment="1" applyProtection="1">
      <alignment horizontal="left" vertical="center" indent="2"/>
      <protection locked="0"/>
    </xf>
    <xf numFmtId="0" fontId="106" fillId="33" borderId="72" xfId="0" applyFont="1" applyFill="1" applyBorder="1" applyAlignment="1" applyProtection="1">
      <alignment horizontal="center" vertical="center" wrapText="1"/>
      <protection locked="0"/>
    </xf>
    <xf numFmtId="0" fontId="106" fillId="33" borderId="51" xfId="0" applyFont="1" applyFill="1" applyBorder="1" applyAlignment="1" applyProtection="1">
      <alignment horizontal="center" vertical="center" wrapText="1"/>
      <protection locked="0"/>
    </xf>
    <xf numFmtId="0" fontId="107" fillId="34" borderId="73" xfId="0" applyFont="1" applyFill="1" applyBorder="1" applyAlignment="1" applyProtection="1">
      <alignment horizontal="left" vertical="center" wrapText="1" indent="2"/>
      <protection locked="0"/>
    </xf>
    <xf numFmtId="0" fontId="107" fillId="34" borderId="74" xfId="0" applyFont="1" applyFill="1" applyBorder="1" applyAlignment="1" applyProtection="1">
      <alignment horizontal="left" vertical="center" wrapText="1" indent="2"/>
      <protection locked="0"/>
    </xf>
    <xf numFmtId="0" fontId="107" fillId="34" borderId="75" xfId="0" applyFont="1" applyFill="1" applyBorder="1" applyAlignment="1" applyProtection="1">
      <alignment horizontal="left" vertical="center" wrapText="1" indent="2"/>
      <protection locked="0"/>
    </xf>
    <xf numFmtId="0" fontId="108" fillId="37" borderId="76" xfId="0" applyFont="1" applyFill="1" applyBorder="1" applyAlignment="1">
      <alignment horizontal="center" vertical="center"/>
    </xf>
    <xf numFmtId="0" fontId="108" fillId="37" borderId="77" xfId="0" applyFont="1" applyFill="1" applyBorder="1" applyAlignment="1">
      <alignment horizontal="center" vertical="center"/>
    </xf>
    <xf numFmtId="0" fontId="108" fillId="37" borderId="78" xfId="0" applyFont="1" applyFill="1" applyBorder="1" applyAlignment="1">
      <alignment horizontal="center" vertical="center"/>
    </xf>
    <xf numFmtId="0" fontId="103" fillId="33" borderId="0" xfId="0" applyFont="1" applyFill="1" applyAlignment="1" applyProtection="1">
      <alignment horizontal="left" vertical="top" wrapText="1"/>
      <protection locked="0"/>
    </xf>
    <xf numFmtId="0" fontId="99" fillId="0" borderId="117" xfId="0" applyFont="1" applyBorder="1" applyAlignment="1">
      <alignment horizontal="left" vertical="center" wrapText="1"/>
    </xf>
    <xf numFmtId="0" fontId="99" fillId="0" borderId="118" xfId="0" applyFont="1" applyBorder="1" applyAlignment="1">
      <alignment horizontal="left" vertical="center" wrapText="1"/>
    </xf>
    <xf numFmtId="0" fontId="109" fillId="33" borderId="84" xfId="0" applyFont="1" applyFill="1" applyBorder="1" applyAlignment="1">
      <alignment horizontal="center"/>
    </xf>
    <xf numFmtId="0" fontId="109" fillId="33" borderId="85" xfId="0" applyFont="1" applyFill="1" applyBorder="1" applyAlignment="1">
      <alignment horizontal="center"/>
    </xf>
    <xf numFmtId="0" fontId="109" fillId="33" borderId="86" xfId="0" applyFont="1" applyFill="1" applyBorder="1" applyAlignment="1">
      <alignment horizontal="center"/>
    </xf>
    <xf numFmtId="0" fontId="109" fillId="33" borderId="87" xfId="0" applyFont="1" applyFill="1" applyBorder="1" applyAlignment="1">
      <alignment horizontal="center"/>
    </xf>
    <xf numFmtId="0" fontId="109" fillId="33" borderId="88" xfId="0" applyFont="1" applyFill="1" applyBorder="1" applyAlignment="1">
      <alignment horizontal="center"/>
    </xf>
    <xf numFmtId="0" fontId="109" fillId="33" borderId="89" xfId="0" applyFont="1" applyFill="1" applyBorder="1" applyAlignment="1">
      <alignment horizontal="center"/>
    </xf>
    <xf numFmtId="0" fontId="109" fillId="36" borderId="83" xfId="0" applyFont="1" applyFill="1" applyBorder="1" applyAlignment="1">
      <alignment horizontal="center" vertical="center"/>
    </xf>
    <xf numFmtId="0" fontId="109" fillId="36" borderId="82" xfId="0" applyFont="1" applyFill="1" applyBorder="1" applyAlignment="1">
      <alignment horizontal="center" vertical="center"/>
    </xf>
    <xf numFmtId="0" fontId="104" fillId="0" borderId="117" xfId="0" applyFont="1" applyBorder="1" applyAlignment="1">
      <alignment horizontal="left" vertical="center" wrapText="1"/>
    </xf>
    <xf numFmtId="0" fontId="62" fillId="33" borderId="0" xfId="0" applyFont="1" applyFill="1" applyAlignment="1">
      <alignment horizontal="center" vertical="center"/>
    </xf>
    <xf numFmtId="0" fontId="108" fillId="37" borderId="90" xfId="0" applyFont="1" applyFill="1" applyBorder="1" applyAlignment="1">
      <alignment horizontal="center" vertical="center"/>
    </xf>
    <xf numFmtId="0" fontId="108" fillId="37" borderId="91" xfId="0" applyFont="1" applyFill="1" applyBorder="1" applyAlignment="1">
      <alignment horizontal="center" vertical="center"/>
    </xf>
    <xf numFmtId="0" fontId="108" fillId="37" borderId="92" xfId="0" applyFont="1" applyFill="1" applyBorder="1" applyAlignment="1">
      <alignment horizontal="center" vertical="center"/>
    </xf>
    <xf numFmtId="0" fontId="108" fillId="37" borderId="93" xfId="0" applyFont="1" applyFill="1" applyBorder="1" applyAlignment="1">
      <alignment horizontal="center" vertical="center"/>
    </xf>
    <xf numFmtId="0" fontId="108" fillId="37" borderId="94" xfId="0" applyFont="1" applyFill="1" applyBorder="1" applyAlignment="1">
      <alignment horizontal="center" vertical="center"/>
    </xf>
    <xf numFmtId="0" fontId="109" fillId="72" borderId="80" xfId="0" applyFont="1" applyFill="1" applyBorder="1" applyAlignment="1">
      <alignment horizontal="center" vertical="center"/>
    </xf>
    <xf numFmtId="0" fontId="109" fillId="72" borderId="81" xfId="0" applyFont="1" applyFill="1" applyBorder="1" applyAlignment="1">
      <alignment horizontal="center" vertical="center"/>
    </xf>
    <xf numFmtId="0" fontId="109" fillId="72" borderId="82" xfId="0" applyFont="1" applyFill="1" applyBorder="1" applyAlignment="1">
      <alignment horizontal="center" vertical="center"/>
    </xf>
    <xf numFmtId="0" fontId="94" fillId="34" borderId="56" xfId="0" applyFont="1" applyFill="1" applyBorder="1" applyAlignment="1">
      <alignment horizontal="left" vertical="center" wrapText="1" indent="1"/>
    </xf>
    <xf numFmtId="0" fontId="94" fillId="34" borderId="18" xfId="0" applyFont="1" applyFill="1" applyBorder="1" applyAlignment="1">
      <alignment horizontal="left" vertical="center" wrapText="1" indent="1"/>
    </xf>
    <xf numFmtId="0" fontId="94" fillId="34" borderId="19" xfId="0" applyFont="1" applyFill="1" applyBorder="1" applyAlignment="1">
      <alignment horizontal="left" vertical="center" wrapText="1" indent="1"/>
    </xf>
    <xf numFmtId="0" fontId="33" fillId="37" borderId="57" xfId="0" applyFont="1" applyFill="1" applyBorder="1" applyAlignment="1">
      <alignment horizontal="center" vertical="center"/>
    </xf>
    <xf numFmtId="0" fontId="33" fillId="37" borderId="58" xfId="0" applyFont="1" applyFill="1" applyBorder="1" applyAlignment="1">
      <alignment horizontal="center" vertical="center"/>
    </xf>
    <xf numFmtId="0" fontId="33" fillId="37" borderId="59" xfId="0" applyFont="1" applyFill="1" applyBorder="1" applyAlignment="1">
      <alignment horizontal="center" vertical="center"/>
    </xf>
    <xf numFmtId="0" fontId="40" fillId="0" borderId="61" xfId="0" applyFont="1" applyBorder="1" applyAlignment="1">
      <alignment horizontal="center"/>
    </xf>
    <xf numFmtId="0" fontId="40" fillId="0" borderId="62" xfId="0" applyFont="1" applyBorder="1" applyAlignment="1">
      <alignment horizontal="center"/>
    </xf>
    <xf numFmtId="0" fontId="40" fillId="0" borderId="63" xfId="0" applyFont="1" applyBorder="1" applyAlignment="1">
      <alignment horizontal="center"/>
    </xf>
    <xf numFmtId="0" fontId="41" fillId="0" borderId="65" xfId="0" applyFont="1" applyBorder="1" applyAlignment="1">
      <alignment horizontal="center" vertical="center"/>
    </xf>
    <xf numFmtId="0" fontId="41" fillId="0" borderId="66" xfId="0" applyFont="1" applyBorder="1" applyAlignment="1">
      <alignment horizontal="center" vertical="center"/>
    </xf>
    <xf numFmtId="0" fontId="41" fillId="0" borderId="67" xfId="0" applyFont="1" applyBorder="1" applyAlignment="1">
      <alignment horizontal="center" vertical="center"/>
    </xf>
    <xf numFmtId="0" fontId="95" fillId="71" borderId="183" xfId="0" applyFont="1" applyFill="1" applyBorder="1" applyAlignment="1">
      <alignment horizontal="center" vertical="center" wrapText="1"/>
    </xf>
    <xf numFmtId="0" fontId="95" fillId="71" borderId="184" xfId="0" applyFont="1" applyFill="1" applyBorder="1" applyAlignment="1">
      <alignment horizontal="center" vertical="center" wrapText="1"/>
    </xf>
    <xf numFmtId="0" fontId="95" fillId="71" borderId="185" xfId="0" applyFont="1" applyFill="1" applyBorder="1" applyAlignment="1">
      <alignment horizontal="center" vertical="center" wrapText="1"/>
    </xf>
    <xf numFmtId="0" fontId="33" fillId="74" borderId="195" xfId="0" applyFont="1" applyFill="1" applyBorder="1" applyAlignment="1">
      <alignment horizontal="center" vertical="center"/>
    </xf>
    <xf numFmtId="0" fontId="33" fillId="74" borderId="62" xfId="0" applyFont="1" applyFill="1" applyBorder="1" applyAlignment="1">
      <alignment horizontal="center" vertical="center"/>
    </xf>
  </cellXfs>
  <cellStyles count="1399">
    <cellStyle name="=C:\WINDOWS\SYSTEM32\COMMAND.COM" xfId="427"/>
    <cellStyle name="=C:\WINDOWS\SYSTEM32\COMMAND.COM 2" xfId="426"/>
    <cellStyle name="=C:\WINDOWS\SYSTEM32\COMMAND.COM 2 2" xfId="425"/>
    <cellStyle name="=C:\WINDOWS\SYSTEM32\COMMAND.COM 2 3" xfId="424"/>
    <cellStyle name="=C:\WINDOWS\SYSTEM32\COMMAND.COM 2 4" xfId="423"/>
    <cellStyle name="=C:\WINDOWS\SYSTEM32\COMMAND.COM 2 5" xfId="422"/>
    <cellStyle name="=C:\WINDOWS\SYSTEM32\COMMAND.COM 3" xfId="421"/>
    <cellStyle name="=C:\WINDOWS\SYSTEM32\COMMAND.COM 3 2" xfId="420"/>
    <cellStyle name="=C:\WINDOWS\SYSTEM32\COMMAND.COM 3 3" xfId="419"/>
    <cellStyle name="=C:\WINDOWS\SYSTEM32\COMMAND.COM 4" xfId="418"/>
    <cellStyle name="=C:\WINDOWS\SYSTEM32\COMMAND.COM 5" xfId="417"/>
    <cellStyle name="=C:\WINDOWS\SYSTEM32\COMMAND.COM 6" xfId="416"/>
    <cellStyle name="=C:\WINDOWS\SYSTEM32\COMMAND.COM 6 2" xfId="415"/>
    <cellStyle name="=C:\WINDOWS\SYSTEM32\COMMAND.COM 7" xfId="414"/>
    <cellStyle name="=C:\WINDOWS\SYSTEM32\COMMAND.COM 8" xfId="413"/>
    <cellStyle name="20% - Accent1" xfId="412"/>
    <cellStyle name="20% - Accent2" xfId="411"/>
    <cellStyle name="20% - Accent3" xfId="410"/>
    <cellStyle name="20% - Accent4" xfId="409"/>
    <cellStyle name="20% - Accent5" xfId="408"/>
    <cellStyle name="20% - Accent6" xfId="407"/>
    <cellStyle name="20% - Énfasis1" xfId="19" builtinId="30" customBuiltin="1"/>
    <cellStyle name="20% - Énfasis1 2" xfId="54"/>
    <cellStyle name="20% - Énfasis1 2 2" xfId="405"/>
    <cellStyle name="20% - Énfasis1 3" xfId="406"/>
    <cellStyle name="20% - Énfasis2" xfId="23" builtinId="34" customBuiltin="1"/>
    <cellStyle name="20% - Énfasis2 2" xfId="55"/>
    <cellStyle name="20% - Énfasis2 2 2" xfId="403"/>
    <cellStyle name="20% - Énfasis2 3" xfId="404"/>
    <cellStyle name="20% - Énfasis3" xfId="27" builtinId="38" customBuiltin="1"/>
    <cellStyle name="20% - Énfasis3 2" xfId="56"/>
    <cellStyle name="20% - Énfasis3 2 2" xfId="401"/>
    <cellStyle name="20% - Énfasis3 3" xfId="402"/>
    <cellStyle name="20% - Énfasis4" xfId="31" builtinId="42" customBuiltin="1"/>
    <cellStyle name="20% - Énfasis4 2" xfId="57"/>
    <cellStyle name="20% - Énfasis4 2 2" xfId="399"/>
    <cellStyle name="20% - Énfasis4 3" xfId="400"/>
    <cellStyle name="20% - Énfasis5" xfId="35" builtinId="46" customBuiltin="1"/>
    <cellStyle name="20% - Énfasis5 2" xfId="58"/>
    <cellStyle name="20% - Énfasis5 2 2" xfId="246"/>
    <cellStyle name="20% - Énfasis6" xfId="39" builtinId="50" customBuiltin="1"/>
    <cellStyle name="20% - Énfasis6 2" xfId="59"/>
    <cellStyle name="20% - Énfasis6 2 2" xfId="250"/>
    <cellStyle name="20% - Énfasis6 3" xfId="282"/>
    <cellStyle name="40% - Accent1" xfId="283"/>
    <cellStyle name="40% - Accent2" xfId="254"/>
    <cellStyle name="40% - Accent3" xfId="284"/>
    <cellStyle name="40% - Accent4" xfId="258"/>
    <cellStyle name="40% - Accent5" xfId="285"/>
    <cellStyle name="40% - Accent6" xfId="262"/>
    <cellStyle name="40% - Énfasis1" xfId="20" builtinId="31" customBuiltin="1"/>
    <cellStyle name="40% - Énfasis1 2" xfId="60"/>
    <cellStyle name="40% - Énfasis1 2 2" xfId="266"/>
    <cellStyle name="40% - Énfasis1 3" xfId="286"/>
    <cellStyle name="40% - Énfasis2" xfId="24" builtinId="35" customBuiltin="1"/>
    <cellStyle name="40% - Énfasis2 2" xfId="61"/>
    <cellStyle name="40% - Énfasis2 2 2" xfId="247"/>
    <cellStyle name="40% - Énfasis3" xfId="28" builtinId="39" customBuiltin="1"/>
    <cellStyle name="40% - Énfasis3 2" xfId="62"/>
    <cellStyle name="40% - Énfasis3 2 2" xfId="251"/>
    <cellStyle name="40% - Énfasis3 3" xfId="287"/>
    <cellStyle name="40% - Énfasis4" xfId="32" builtinId="43" customBuiltin="1"/>
    <cellStyle name="40% - Énfasis4 2" xfId="63"/>
    <cellStyle name="40% - Énfasis4 2 2" xfId="255"/>
    <cellStyle name="40% - Énfasis4 3" xfId="288"/>
    <cellStyle name="40% - Énfasis5" xfId="36" builtinId="47" customBuiltin="1"/>
    <cellStyle name="40% - Énfasis5 2" xfId="64"/>
    <cellStyle name="40% - Énfasis5 2 2" xfId="259"/>
    <cellStyle name="40% - Énfasis6" xfId="40" builtinId="51" customBuiltin="1"/>
    <cellStyle name="40% - Énfasis6 2" xfId="65"/>
    <cellStyle name="40% - Énfasis6 2 2" xfId="263"/>
    <cellStyle name="40% - Énfasis6 3" xfId="289"/>
    <cellStyle name="60% - Accent1" xfId="290"/>
    <cellStyle name="60% - Accent2" xfId="267"/>
    <cellStyle name="60% - Accent3" xfId="291"/>
    <cellStyle name="60% - Accent4" xfId="248"/>
    <cellStyle name="60% - Accent5" xfId="252"/>
    <cellStyle name="60% - Accent6" xfId="256"/>
    <cellStyle name="60% - Énfasis1" xfId="21" builtinId="32" customBuiltin="1"/>
    <cellStyle name="60% - Énfasis1 2" xfId="264"/>
    <cellStyle name="60% - Énfasis1 3" xfId="260"/>
    <cellStyle name="60% - Énfasis2" xfId="25" builtinId="36" customBuiltin="1"/>
    <cellStyle name="60% - Énfasis2 2" xfId="236"/>
    <cellStyle name="60% - Énfasis2 3" xfId="268"/>
    <cellStyle name="60% - Énfasis3" xfId="29" builtinId="40" customBuiltin="1"/>
    <cellStyle name="60% - Énfasis3 2" xfId="243"/>
    <cellStyle name="60% - Énfasis3 3" xfId="241"/>
    <cellStyle name="60% - Énfasis4" xfId="33" builtinId="44" customBuiltin="1"/>
    <cellStyle name="60% - Énfasis4 2" xfId="234"/>
    <cellStyle name="60% - Énfasis4 3" xfId="242"/>
    <cellStyle name="60% - Énfasis5" xfId="37" builtinId="48" customBuiltin="1"/>
    <cellStyle name="60% - Énfasis5 2" xfId="245"/>
    <cellStyle name="60% - Énfasis5 3" xfId="235"/>
    <cellStyle name="60% - Énfasis6" xfId="41" builtinId="52" customBuiltin="1"/>
    <cellStyle name="60% - Énfasis6 2" xfId="253"/>
    <cellStyle name="60% - Énfasis6 3" xfId="249"/>
    <cellStyle name="7" xfId="257"/>
    <cellStyle name="Accent1" xfId="261"/>
    <cellStyle name="Accent2" xfId="265"/>
    <cellStyle name="Accent3" xfId="239"/>
    <cellStyle name="Accent4" xfId="292"/>
    <cellStyle name="Accent5" xfId="271"/>
    <cellStyle name="Accent6" xfId="237"/>
    <cellStyle name="Bad" xfId="238"/>
    <cellStyle name="Buena 2" xfId="232"/>
    <cellStyle name="Bueno" xfId="6" builtinId="26" customBuiltin="1"/>
    <cellStyle name="Cabecera 1" xfId="296"/>
    <cellStyle name="Cabecera 1 2" xfId="389"/>
    <cellStyle name="Cabecera 2" xfId="390"/>
    <cellStyle name="Cabecera 2 2" xfId="391"/>
    <cellStyle name="Calculation" xfId="392"/>
    <cellStyle name="Cálculo" xfId="11" builtinId="22" customBuiltin="1"/>
    <cellStyle name="Cálculo 2" xfId="394"/>
    <cellStyle name="Cálculo 3" xfId="393"/>
    <cellStyle name="Celda de comprobación" xfId="13" builtinId="23" customBuiltin="1"/>
    <cellStyle name="Celda de comprobación 2" xfId="395"/>
    <cellStyle name="Celda vinculada" xfId="12" builtinId="24" customBuiltin="1"/>
    <cellStyle name="Celda vinculada 2" xfId="396"/>
    <cellStyle name="Encabezado 1" xfId="2" builtinId="16" customBuiltin="1"/>
    <cellStyle name="Encabezado 4" xfId="5" builtinId="19" customBuiltin="1"/>
    <cellStyle name="Encabezado 4 2" xfId="397"/>
    <cellStyle name="Énfasis1" xfId="18" builtinId="29" customBuiltin="1"/>
    <cellStyle name="Énfasis1 2" xfId="276"/>
    <cellStyle name="Énfasis1 3" xfId="269"/>
    <cellStyle name="Énfasis2" xfId="22" builtinId="33" customBuiltin="1"/>
    <cellStyle name="Énfasis2 2" xfId="277"/>
    <cellStyle name="Énfasis2 3" xfId="298"/>
    <cellStyle name="Énfasis3" xfId="26" builtinId="37" customBuiltin="1"/>
    <cellStyle name="Énfasis3 2" xfId="274"/>
    <cellStyle name="Énfasis3 3" xfId="297"/>
    <cellStyle name="Énfasis4" xfId="30" builtinId="41" customBuiltin="1"/>
    <cellStyle name="Énfasis4 2" xfId="299"/>
    <cellStyle name="Énfasis4 3" xfId="278"/>
    <cellStyle name="Énfasis5" xfId="34" builtinId="45" customBuiltin="1"/>
    <cellStyle name="Énfasis5 2" xfId="300"/>
    <cellStyle name="Énfasis5 3" xfId="275"/>
    <cellStyle name="Énfasis6" xfId="38" builtinId="49" customBuiltin="1"/>
    <cellStyle name="Énfasis6 2" xfId="301"/>
    <cellStyle name="Énfasis6 3" xfId="279"/>
    <cellStyle name="Entrada" xfId="9" builtinId="20" customBuiltin="1"/>
    <cellStyle name="Entrada 2" xfId="280"/>
    <cellStyle name="Euro" xfId="66"/>
    <cellStyle name="Euro 10" xfId="302"/>
    <cellStyle name="Euro 11" xfId="303"/>
    <cellStyle name="Euro 12" xfId="244"/>
    <cellStyle name="Euro 13" xfId="304"/>
    <cellStyle name="Euro 14" xfId="305"/>
    <cellStyle name="Euro 15" xfId="306"/>
    <cellStyle name="Euro 16" xfId="240"/>
    <cellStyle name="Euro 17" xfId="307"/>
    <cellStyle name="Euro 18" xfId="308"/>
    <cellStyle name="Euro 19" xfId="309"/>
    <cellStyle name="Euro 2" xfId="310"/>
    <cellStyle name="Euro 2 10" xfId="380"/>
    <cellStyle name="Euro 2 10 2" xfId="311"/>
    <cellStyle name="Euro 2 10 2 2" xfId="312"/>
    <cellStyle name="Euro 2 11" xfId="438"/>
    <cellStyle name="Euro 2 12" xfId="313"/>
    <cellStyle name="Euro 2 2" xfId="376"/>
    <cellStyle name="Euro 2 2 2" xfId="314"/>
    <cellStyle name="Euro 2 2 2 2" xfId="315"/>
    <cellStyle name="Euro 2 2 2 2 2" xfId="339"/>
    <cellStyle name="Euro 2 2 2 2 3" xfId="340"/>
    <cellStyle name="Euro 2 2 2 3" xfId="316"/>
    <cellStyle name="Euro 2 2 2 4" xfId="341"/>
    <cellStyle name="Euro 2 2 3" xfId="317"/>
    <cellStyle name="Euro 2 2 4" xfId="345"/>
    <cellStyle name="Euro 2 2 4 2" xfId="318"/>
    <cellStyle name="Euro 2 2 4 3" xfId="342"/>
    <cellStyle name="Euro 2 2 4 4" xfId="346"/>
    <cellStyle name="Euro 2 2 5" xfId="437"/>
    <cellStyle name="Euro 2 3" xfId="350"/>
    <cellStyle name="Euro 2 4" xfId="320"/>
    <cellStyle name="Euro 2 5" xfId="343"/>
    <cellStyle name="Euro 2 6" xfId="319"/>
    <cellStyle name="Euro 2 7" xfId="344"/>
    <cellStyle name="Euro 2 8" xfId="351"/>
    <cellStyle name="Euro 2 9" xfId="436"/>
    <cellStyle name="Euro 20" xfId="435"/>
    <cellStyle name="Euro 21" xfId="434"/>
    <cellStyle name="Euro 22" xfId="433"/>
    <cellStyle name="Euro 23" xfId="432"/>
    <cellStyle name="Euro 24" xfId="431"/>
    <cellStyle name="Euro 25" xfId="430"/>
    <cellStyle name="Euro 26" xfId="429"/>
    <cellStyle name="Euro 27" xfId="428"/>
    <cellStyle name="Euro 28" xfId="321"/>
    <cellStyle name="Euro 29" xfId="388"/>
    <cellStyle name="Euro 3" xfId="382"/>
    <cellStyle name="Euro 3 2" xfId="439"/>
    <cellStyle name="Euro 3 2 2" xfId="348"/>
    <cellStyle name="Euro 3 2 3" xfId="322"/>
    <cellStyle name="Euro 3 2 4" xfId="323"/>
    <cellStyle name="Euro 3 3" xfId="347"/>
    <cellStyle name="Euro 30" xfId="338"/>
    <cellStyle name="Euro 31" xfId="324"/>
    <cellStyle name="Euro 32" xfId="387"/>
    <cellStyle name="Euro 33" xfId="383"/>
    <cellStyle name="Euro 34" xfId="349"/>
    <cellStyle name="Euro 35" xfId="325"/>
    <cellStyle name="Euro 36" xfId="381"/>
    <cellStyle name="Euro 37" xfId="355"/>
    <cellStyle name="Euro 38" xfId="359"/>
    <cellStyle name="Euro 39" xfId="363"/>
    <cellStyle name="Euro 4" xfId="367"/>
    <cellStyle name="Euro 4 2" xfId="371"/>
    <cellStyle name="Euro 4 3" xfId="375"/>
    <cellStyle name="Euro 4 4" xfId="385"/>
    <cellStyle name="Euro 4 5" xfId="386"/>
    <cellStyle name="Euro 40" xfId="378"/>
    <cellStyle name="Euro 41" xfId="377"/>
    <cellStyle name="Euro 42" xfId="379"/>
    <cellStyle name="Euro 42 2" xfId="384"/>
    <cellStyle name="Euro 42 3" xfId="352"/>
    <cellStyle name="Euro 43" xfId="356"/>
    <cellStyle name="Euro 44" xfId="360"/>
    <cellStyle name="Euro 45" xfId="364"/>
    <cellStyle name="Euro 45 2" xfId="368"/>
    <cellStyle name="Euro 45 3" xfId="372"/>
    <cellStyle name="Euro 46" xfId="326"/>
    <cellStyle name="Euro 46 2" xfId="353"/>
    <cellStyle name="Euro 46 3" xfId="327"/>
    <cellStyle name="Euro 47" xfId="357"/>
    <cellStyle name="Euro 47 2" xfId="328"/>
    <cellStyle name="Euro 47 3" xfId="361"/>
    <cellStyle name="Euro 48" xfId="329"/>
    <cellStyle name="Euro 48 2" xfId="365"/>
    <cellStyle name="Euro 48 3" xfId="330"/>
    <cellStyle name="Euro 49" xfId="369"/>
    <cellStyle name="Euro 49 2" xfId="331"/>
    <cellStyle name="Euro 49 3" xfId="373"/>
    <cellStyle name="Euro 5" xfId="332"/>
    <cellStyle name="Euro 5 2" xfId="354"/>
    <cellStyle name="Euro 5 3" xfId="333"/>
    <cellStyle name="Euro 5 4" xfId="358"/>
    <cellStyle name="Euro 5 5" xfId="334"/>
    <cellStyle name="Euro 50" xfId="362"/>
    <cellStyle name="Euro 50 2" xfId="335"/>
    <cellStyle name="Euro 50 3" xfId="366"/>
    <cellStyle name="Euro 51" xfId="336"/>
    <cellStyle name="Euro 51 2" xfId="370"/>
    <cellStyle name="Euro 51 3" xfId="337"/>
    <cellStyle name="Euro 52" xfId="374"/>
    <cellStyle name="Euro 53" xfId="445"/>
    <cellStyle name="Euro 6" xfId="446"/>
    <cellStyle name="Euro 6 2" xfId="447"/>
    <cellStyle name="Euro 6 3" xfId="448"/>
    <cellStyle name="Euro 6 4" xfId="449"/>
    <cellStyle name="Euro 6 5" xfId="450"/>
    <cellStyle name="Euro 7" xfId="451"/>
    <cellStyle name="Euro 8" xfId="452"/>
    <cellStyle name="Euro 9" xfId="453"/>
    <cellStyle name="Explanatory Text" xfId="454"/>
    <cellStyle name="Fecha" xfId="455"/>
    <cellStyle name="Fecha 2" xfId="456"/>
    <cellStyle name="Fijo" xfId="457"/>
    <cellStyle name="Fijo 2" xfId="458"/>
    <cellStyle name="Heading 2" xfId="459"/>
    <cellStyle name="Heading 3" xfId="460"/>
    <cellStyle name="Hipervínculo 16" xfId="461"/>
    <cellStyle name="Incorrecto" xfId="7" builtinId="27" customBuiltin="1"/>
    <cellStyle name="Incorrecto 2" xfId="463"/>
    <cellStyle name="Incorrecto 3" xfId="462"/>
    <cellStyle name="Millares 2" xfId="464"/>
    <cellStyle name="Millares 2 2" xfId="465"/>
    <cellStyle name="Millares 2 3" xfId="466"/>
    <cellStyle name="Millares 91" xfId="467"/>
    <cellStyle name="Millares 92" xfId="468"/>
    <cellStyle name="Millares 93" xfId="469"/>
    <cellStyle name="Millares 93 2" xfId="470"/>
    <cellStyle name="Millares 93 3" xfId="471"/>
    <cellStyle name="Millares 94" xfId="472"/>
    <cellStyle name="Millares 94 2" xfId="473"/>
    <cellStyle name="Moneda" xfId="1" builtinId="4"/>
    <cellStyle name="Moneda 10" xfId="1392"/>
    <cellStyle name="Moneda 11" xfId="1362"/>
    <cellStyle name="Moneda 2" xfId="67"/>
    <cellStyle name="Moneda 2 2" xfId="229"/>
    <cellStyle name="Moneda 2 2 2" xfId="442"/>
    <cellStyle name="Moneda 2 2 2 2" xfId="1383"/>
    <cellStyle name="Moneda 2 2 3" xfId="1371"/>
    <cellStyle name="Moneda 2 3" xfId="293"/>
    <cellStyle name="Moneda 2 3 2" xfId="1378"/>
    <cellStyle name="Moneda 2 4" xfId="1389"/>
    <cellStyle name="Moneda 2 5" xfId="1395"/>
    <cellStyle name="Moneda 2 6" xfId="1365"/>
    <cellStyle name="Moneda 3" xfId="53"/>
    <cellStyle name="Moneda 3 2" xfId="228"/>
    <cellStyle name="Moneda 3 2 2" xfId="441"/>
    <cellStyle name="Moneda 3 2 2 2" xfId="1382"/>
    <cellStyle name="Moneda 3 2 3" xfId="1370"/>
    <cellStyle name="Moneda 3 3" xfId="281"/>
    <cellStyle name="Moneda 3 3 2" xfId="1377"/>
    <cellStyle name="Moneda 3 4" xfId="1388"/>
    <cellStyle name="Moneda 3 5" xfId="1394"/>
    <cellStyle name="Moneda 3 6" xfId="1364"/>
    <cellStyle name="Moneda 4" xfId="42"/>
    <cellStyle name="Moneda 4 2" xfId="227"/>
    <cellStyle name="Moneda 4 2 2" xfId="440"/>
    <cellStyle name="Moneda 4 2 2 2" xfId="1381"/>
    <cellStyle name="Moneda 4 2 3" xfId="1369"/>
    <cellStyle name="Moneda 4 3" xfId="273"/>
    <cellStyle name="Moneda 4 3 2" xfId="1376"/>
    <cellStyle name="Moneda 4 4" xfId="1387"/>
    <cellStyle name="Moneda 4 5" xfId="1393"/>
    <cellStyle name="Moneda 4 6" xfId="1363"/>
    <cellStyle name="Moneda 5" xfId="68"/>
    <cellStyle name="Moneda 5 2" xfId="230"/>
    <cellStyle name="Moneda 5 2 2" xfId="443"/>
    <cellStyle name="Moneda 5 2 2 2" xfId="1384"/>
    <cellStyle name="Moneda 5 2 3" xfId="1372"/>
    <cellStyle name="Moneda 5 3" xfId="294"/>
    <cellStyle name="Moneda 5 3 2" xfId="1379"/>
    <cellStyle name="Moneda 5 4" xfId="1390"/>
    <cellStyle name="Moneda 5 5" xfId="1396"/>
    <cellStyle name="Moneda 5 6" xfId="1366"/>
    <cellStyle name="Moneda 6" xfId="69"/>
    <cellStyle name="Moneda 6 2" xfId="231"/>
    <cellStyle name="Moneda 6 2 2" xfId="444"/>
    <cellStyle name="Moneda 6 2 2 2" xfId="1385"/>
    <cellStyle name="Moneda 6 2 3" xfId="1373"/>
    <cellStyle name="Moneda 6 3" xfId="295"/>
    <cellStyle name="Moneda 6 3 2" xfId="1380"/>
    <cellStyle name="Moneda 6 4" xfId="1391"/>
    <cellStyle name="Moneda 6 5" xfId="1397"/>
    <cellStyle name="Moneda 6 6" xfId="1367"/>
    <cellStyle name="Moneda 7" xfId="226"/>
    <cellStyle name="Moneda 7 2" xfId="272"/>
    <cellStyle name="Moneda 7 2 2" xfId="1375"/>
    <cellStyle name="Moneda 7 3" xfId="1368"/>
    <cellStyle name="Moneda 8" xfId="233"/>
    <cellStyle name="Moneda 8 2" xfId="1374"/>
    <cellStyle name="Moneda 9" xfId="1386"/>
    <cellStyle name="Monetario" xfId="474"/>
    <cellStyle name="Monetario 2" xfId="475"/>
    <cellStyle name="Monetario0" xfId="476"/>
    <cellStyle name="Monetario0 2" xfId="477"/>
    <cellStyle name="Neutral" xfId="8" builtinId="28" customBuiltin="1"/>
    <cellStyle name="Neutral 10" xfId="479"/>
    <cellStyle name="Neutral 10 2" xfId="480"/>
    <cellStyle name="Neutral 11" xfId="478"/>
    <cellStyle name="Neutral 2" xfId="481"/>
    <cellStyle name="Neutral 2 2" xfId="482"/>
    <cellStyle name="Neutral 2 3" xfId="483"/>
    <cellStyle name="Neutral 3" xfId="484"/>
    <cellStyle name="Neutral 3 2" xfId="485"/>
    <cellStyle name="Neutral 3 3" xfId="486"/>
    <cellStyle name="Neutral 3 4" xfId="487"/>
    <cellStyle name="Neutral 4" xfId="488"/>
    <cellStyle name="Neutral 4 2" xfId="489"/>
    <cellStyle name="Neutral 4 3" xfId="490"/>
    <cellStyle name="Neutral 4 4" xfId="491"/>
    <cellStyle name="Neutral 5" xfId="492"/>
    <cellStyle name="Neutral 5 2" xfId="493"/>
    <cellStyle name="Neutral 5 3" xfId="494"/>
    <cellStyle name="Neutral 5 4" xfId="495"/>
    <cellStyle name="Neutral 6" xfId="496"/>
    <cellStyle name="Neutral 6 2" xfId="497"/>
    <cellStyle name="Neutral 6 3" xfId="498"/>
    <cellStyle name="Neutral 6 4" xfId="499"/>
    <cellStyle name="Neutral 7" xfId="500"/>
    <cellStyle name="Neutral 7 2" xfId="501"/>
    <cellStyle name="Neutral 7 3" xfId="502"/>
    <cellStyle name="Neutral 7 4" xfId="503"/>
    <cellStyle name="Neutral 8" xfId="504"/>
    <cellStyle name="Neutral 8 2" xfId="505"/>
    <cellStyle name="Neutral 8 3" xfId="506"/>
    <cellStyle name="Neutral 8 4" xfId="507"/>
    <cellStyle name="Neutral 9" xfId="508"/>
    <cellStyle name="Neutral 9 2" xfId="509"/>
    <cellStyle name="Neutral 9 3" xfId="510"/>
    <cellStyle name="Neutral 9 4" xfId="511"/>
    <cellStyle name="No-definido" xfId="512"/>
    <cellStyle name="Normal" xfId="0" builtinId="0"/>
    <cellStyle name="Normal 10" xfId="70"/>
    <cellStyle name="Normal 100" xfId="513"/>
    <cellStyle name="Normal 100 2" xfId="514"/>
    <cellStyle name="Normal 100 3" xfId="515"/>
    <cellStyle name="Normal 11" xfId="217"/>
    <cellStyle name="Normal 12" xfId="218"/>
    <cellStyle name="Normal 12 10" xfId="516"/>
    <cellStyle name="Normal 12 11" xfId="517"/>
    <cellStyle name="Normal 12 12" xfId="518"/>
    <cellStyle name="Normal 12 13" xfId="519"/>
    <cellStyle name="Normal 12 14" xfId="520"/>
    <cellStyle name="Normal 12 15" xfId="521"/>
    <cellStyle name="Normal 12 16" xfId="522"/>
    <cellStyle name="Normal 12 17" xfId="523"/>
    <cellStyle name="Normal 12 18" xfId="524"/>
    <cellStyle name="Normal 12 19" xfId="525"/>
    <cellStyle name="Normal 12 2" xfId="526"/>
    <cellStyle name="Normal 12 20" xfId="527"/>
    <cellStyle name="Normal 12 21" xfId="528"/>
    <cellStyle name="Normal 12 22" xfId="529"/>
    <cellStyle name="Normal 12 23" xfId="530"/>
    <cellStyle name="Normal 12 24" xfId="531"/>
    <cellStyle name="Normal 12 25" xfId="532"/>
    <cellStyle name="Normal 12 26" xfId="533"/>
    <cellStyle name="Normal 12 27" xfId="534"/>
    <cellStyle name="Normal 12 28" xfId="535"/>
    <cellStyle name="Normal 12 29" xfId="536"/>
    <cellStyle name="Normal 12 3" xfId="537"/>
    <cellStyle name="Normal 12 30" xfId="538"/>
    <cellStyle name="Normal 12 31" xfId="539"/>
    <cellStyle name="Normal 12 32" xfId="540"/>
    <cellStyle name="Normal 12 33" xfId="541"/>
    <cellStyle name="Normal 12 34" xfId="542"/>
    <cellStyle name="Normal 12 35" xfId="543"/>
    <cellStyle name="Normal 12 36" xfId="544"/>
    <cellStyle name="Normal 12 37" xfId="545"/>
    <cellStyle name="Normal 12 38" xfId="546"/>
    <cellStyle name="Normal 12 39" xfId="547"/>
    <cellStyle name="Normal 12 4" xfId="548"/>
    <cellStyle name="Normal 12 40" xfId="549"/>
    <cellStyle name="Normal 12 5" xfId="550"/>
    <cellStyle name="Normal 12 6" xfId="551"/>
    <cellStyle name="Normal 12 7" xfId="552"/>
    <cellStyle name="Normal 12 8" xfId="553"/>
    <cellStyle name="Normal 12 9" xfId="554"/>
    <cellStyle name="Normal 13" xfId="219"/>
    <cellStyle name="Normal 13 10" xfId="555"/>
    <cellStyle name="Normal 13 11" xfId="556"/>
    <cellStyle name="Normal 13 12" xfId="557"/>
    <cellStyle name="Normal 13 13" xfId="558"/>
    <cellStyle name="Normal 13 14" xfId="559"/>
    <cellStyle name="Normal 13 15" xfId="560"/>
    <cellStyle name="Normal 13 16" xfId="561"/>
    <cellStyle name="Normal 13 17" xfId="562"/>
    <cellStyle name="Normal 13 18" xfId="563"/>
    <cellStyle name="Normal 13 19" xfId="564"/>
    <cellStyle name="Normal 13 2" xfId="565"/>
    <cellStyle name="Normal 13 20" xfId="566"/>
    <cellStyle name="Normal 13 21" xfId="567"/>
    <cellStyle name="Normal 13 22" xfId="568"/>
    <cellStyle name="Normal 13 23" xfId="569"/>
    <cellStyle name="Normal 13 24" xfId="570"/>
    <cellStyle name="Normal 13 25" xfId="571"/>
    <cellStyle name="Normal 13 26" xfId="572"/>
    <cellStyle name="Normal 13 27" xfId="573"/>
    <cellStyle name="Normal 13 28" xfId="574"/>
    <cellStyle name="Normal 13 29" xfId="575"/>
    <cellStyle name="Normal 13 3" xfId="576"/>
    <cellStyle name="Normal 13 30" xfId="577"/>
    <cellStyle name="Normal 13 31" xfId="578"/>
    <cellStyle name="Normal 13 32" xfId="579"/>
    <cellStyle name="Normal 13 33" xfId="580"/>
    <cellStyle name="Normal 13 34" xfId="581"/>
    <cellStyle name="Normal 13 35" xfId="582"/>
    <cellStyle name="Normal 13 36" xfId="583"/>
    <cellStyle name="Normal 13 37" xfId="584"/>
    <cellStyle name="Normal 13 38" xfId="585"/>
    <cellStyle name="Normal 13 39" xfId="586"/>
    <cellStyle name="Normal 13 4" xfId="587"/>
    <cellStyle name="Normal 13 40" xfId="588"/>
    <cellStyle name="Normal 13 5" xfId="589"/>
    <cellStyle name="Normal 13 6" xfId="590"/>
    <cellStyle name="Normal 13 7" xfId="591"/>
    <cellStyle name="Normal 13 8" xfId="592"/>
    <cellStyle name="Normal 13 9" xfId="593"/>
    <cellStyle name="Normal 14" xfId="220"/>
    <cellStyle name="Normal 14 10" xfId="594"/>
    <cellStyle name="Normal 14 11" xfId="595"/>
    <cellStyle name="Normal 14 12" xfId="596"/>
    <cellStyle name="Normal 14 13" xfId="597"/>
    <cellStyle name="Normal 14 14" xfId="598"/>
    <cellStyle name="Normal 14 15" xfId="599"/>
    <cellStyle name="Normal 14 16" xfId="600"/>
    <cellStyle name="Normal 14 17" xfId="601"/>
    <cellStyle name="Normal 14 18" xfId="602"/>
    <cellStyle name="Normal 14 19" xfId="603"/>
    <cellStyle name="Normal 14 2" xfId="604"/>
    <cellStyle name="Normal 14 20" xfId="605"/>
    <cellStyle name="Normal 14 21" xfId="606"/>
    <cellStyle name="Normal 14 22" xfId="607"/>
    <cellStyle name="Normal 14 23" xfId="608"/>
    <cellStyle name="Normal 14 24" xfId="609"/>
    <cellStyle name="Normal 14 25" xfId="610"/>
    <cellStyle name="Normal 14 26" xfId="611"/>
    <cellStyle name="Normal 14 27" xfId="612"/>
    <cellStyle name="Normal 14 28" xfId="613"/>
    <cellStyle name="Normal 14 29" xfId="614"/>
    <cellStyle name="Normal 14 3" xfId="615"/>
    <cellStyle name="Normal 14 30" xfId="616"/>
    <cellStyle name="Normal 14 31" xfId="617"/>
    <cellStyle name="Normal 14 32" xfId="618"/>
    <cellStyle name="Normal 14 33" xfId="619"/>
    <cellStyle name="Normal 14 34" xfId="620"/>
    <cellStyle name="Normal 14 35" xfId="621"/>
    <cellStyle name="Normal 14 36" xfId="622"/>
    <cellStyle name="Normal 14 37" xfId="623"/>
    <cellStyle name="Normal 14 38" xfId="624"/>
    <cellStyle name="Normal 14 39" xfId="625"/>
    <cellStyle name="Normal 14 4" xfId="626"/>
    <cellStyle name="Normal 14 40" xfId="627"/>
    <cellStyle name="Normal 14 5" xfId="628"/>
    <cellStyle name="Normal 14 6" xfId="629"/>
    <cellStyle name="Normal 14 7" xfId="630"/>
    <cellStyle name="Normal 14 8" xfId="631"/>
    <cellStyle name="Normal 14 9" xfId="632"/>
    <cellStyle name="Normal 15" xfId="221"/>
    <cellStyle name="Normal 16" xfId="222"/>
    <cellStyle name="Normal 16 10" xfId="633"/>
    <cellStyle name="Normal 16 11" xfId="634"/>
    <cellStyle name="Normal 16 12" xfId="635"/>
    <cellStyle name="Normal 16 13" xfId="636"/>
    <cellStyle name="Normal 16 14" xfId="637"/>
    <cellStyle name="Normal 16 15" xfId="638"/>
    <cellStyle name="Normal 16 16" xfId="639"/>
    <cellStyle name="Normal 16 17" xfId="640"/>
    <cellStyle name="Normal 16 18" xfId="641"/>
    <cellStyle name="Normal 16 19" xfId="642"/>
    <cellStyle name="Normal 16 2" xfId="643"/>
    <cellStyle name="Normal 16 20" xfId="644"/>
    <cellStyle name="Normal 16 21" xfId="645"/>
    <cellStyle name="Normal 16 22" xfId="646"/>
    <cellStyle name="Normal 16 23" xfId="647"/>
    <cellStyle name="Normal 16 24" xfId="648"/>
    <cellStyle name="Normal 16 25" xfId="649"/>
    <cellStyle name="Normal 16 26" xfId="650"/>
    <cellStyle name="Normal 16 27" xfId="651"/>
    <cellStyle name="Normal 16 28" xfId="652"/>
    <cellStyle name="Normal 16 29" xfId="653"/>
    <cellStyle name="Normal 16 3" xfId="654"/>
    <cellStyle name="Normal 16 30" xfId="655"/>
    <cellStyle name="Normal 16 31" xfId="656"/>
    <cellStyle name="Normal 16 32" xfId="657"/>
    <cellStyle name="Normal 16 33" xfId="658"/>
    <cellStyle name="Normal 16 34" xfId="659"/>
    <cellStyle name="Normal 16 35" xfId="660"/>
    <cellStyle name="Normal 16 36" xfId="661"/>
    <cellStyle name="Normal 16 37" xfId="662"/>
    <cellStyle name="Normal 16 38" xfId="663"/>
    <cellStyle name="Normal 16 39" xfId="664"/>
    <cellStyle name="Normal 16 4" xfId="665"/>
    <cellStyle name="Normal 16 40" xfId="666"/>
    <cellStyle name="Normal 16 5" xfId="667"/>
    <cellStyle name="Normal 16 6" xfId="668"/>
    <cellStyle name="Normal 16 7" xfId="669"/>
    <cellStyle name="Normal 16 8" xfId="670"/>
    <cellStyle name="Normal 16 9" xfId="671"/>
    <cellStyle name="Normal 17" xfId="223"/>
    <cellStyle name="Normal 17 10" xfId="672"/>
    <cellStyle name="Normal 17 11" xfId="673"/>
    <cellStyle name="Normal 17 12" xfId="674"/>
    <cellStyle name="Normal 17 13" xfId="675"/>
    <cellStyle name="Normal 17 14" xfId="676"/>
    <cellStyle name="Normal 17 15" xfId="677"/>
    <cellStyle name="Normal 17 16" xfId="678"/>
    <cellStyle name="Normal 17 17" xfId="679"/>
    <cellStyle name="Normal 17 18" xfId="680"/>
    <cellStyle name="Normal 17 19" xfId="681"/>
    <cellStyle name="Normal 17 2" xfId="682"/>
    <cellStyle name="Normal 17 20" xfId="683"/>
    <cellStyle name="Normal 17 21" xfId="684"/>
    <cellStyle name="Normal 17 22" xfId="685"/>
    <cellStyle name="Normal 17 23" xfId="686"/>
    <cellStyle name="Normal 17 24" xfId="687"/>
    <cellStyle name="Normal 17 25" xfId="688"/>
    <cellStyle name="Normal 17 26" xfId="689"/>
    <cellStyle name="Normal 17 27" xfId="690"/>
    <cellStyle name="Normal 17 28" xfId="691"/>
    <cellStyle name="Normal 17 29" xfId="692"/>
    <cellStyle name="Normal 17 3" xfId="693"/>
    <cellStyle name="Normal 17 30" xfId="694"/>
    <cellStyle name="Normal 17 31" xfId="695"/>
    <cellStyle name="Normal 17 32" xfId="696"/>
    <cellStyle name="Normal 17 33" xfId="697"/>
    <cellStyle name="Normal 17 34" xfId="698"/>
    <cellStyle name="Normal 17 35" xfId="699"/>
    <cellStyle name="Normal 17 36" xfId="700"/>
    <cellStyle name="Normal 17 37" xfId="701"/>
    <cellStyle name="Normal 17 38" xfId="702"/>
    <cellStyle name="Normal 17 39" xfId="703"/>
    <cellStyle name="Normal 17 4" xfId="704"/>
    <cellStyle name="Normal 17 40" xfId="705"/>
    <cellStyle name="Normal 17 5" xfId="706"/>
    <cellStyle name="Normal 17 6" xfId="707"/>
    <cellStyle name="Normal 17 7" xfId="708"/>
    <cellStyle name="Normal 17 8" xfId="709"/>
    <cellStyle name="Normal 17 9" xfId="710"/>
    <cellStyle name="Normal 18" xfId="224"/>
    <cellStyle name="Normal 18 10" xfId="711"/>
    <cellStyle name="Normal 18 11" xfId="712"/>
    <cellStyle name="Normal 18 12" xfId="713"/>
    <cellStyle name="Normal 18 13" xfId="714"/>
    <cellStyle name="Normal 18 14" xfId="715"/>
    <cellStyle name="Normal 18 15" xfId="716"/>
    <cellStyle name="Normal 18 16" xfId="717"/>
    <cellStyle name="Normal 18 17" xfId="718"/>
    <cellStyle name="Normal 18 18" xfId="719"/>
    <cellStyle name="Normal 18 19" xfId="720"/>
    <cellStyle name="Normal 18 2" xfId="721"/>
    <cellStyle name="Normal 18 20" xfId="722"/>
    <cellStyle name="Normal 18 21" xfId="723"/>
    <cellStyle name="Normal 18 22" xfId="724"/>
    <cellStyle name="Normal 18 23" xfId="725"/>
    <cellStyle name="Normal 18 24" xfId="726"/>
    <cellStyle name="Normal 18 25" xfId="727"/>
    <cellStyle name="Normal 18 26" xfId="728"/>
    <cellStyle name="Normal 18 27" xfId="729"/>
    <cellStyle name="Normal 18 28" xfId="730"/>
    <cellStyle name="Normal 18 29" xfId="731"/>
    <cellStyle name="Normal 18 3" xfId="732"/>
    <cellStyle name="Normal 18 30" xfId="733"/>
    <cellStyle name="Normal 18 31" xfId="734"/>
    <cellStyle name="Normal 18 32" xfId="735"/>
    <cellStyle name="Normal 18 33" xfId="736"/>
    <cellStyle name="Normal 18 34" xfId="737"/>
    <cellStyle name="Normal 18 35" xfId="738"/>
    <cellStyle name="Normal 18 36" xfId="739"/>
    <cellStyle name="Normal 18 37" xfId="740"/>
    <cellStyle name="Normal 18 38" xfId="741"/>
    <cellStyle name="Normal 18 39" xfId="742"/>
    <cellStyle name="Normal 18 4" xfId="743"/>
    <cellStyle name="Normal 18 40" xfId="744"/>
    <cellStyle name="Normal 18 5" xfId="745"/>
    <cellStyle name="Normal 18 6" xfId="746"/>
    <cellStyle name="Normal 18 7" xfId="747"/>
    <cellStyle name="Normal 18 8" xfId="748"/>
    <cellStyle name="Normal 18 9" xfId="749"/>
    <cellStyle name="Normal 19" xfId="225"/>
    <cellStyle name="Normal 19 10" xfId="750"/>
    <cellStyle name="Normal 19 11" xfId="751"/>
    <cellStyle name="Normal 19 12" xfId="752"/>
    <cellStyle name="Normal 19 13" xfId="753"/>
    <cellStyle name="Normal 19 14" xfId="754"/>
    <cellStyle name="Normal 19 15" xfId="755"/>
    <cellStyle name="Normal 19 16" xfId="756"/>
    <cellStyle name="Normal 19 17" xfId="757"/>
    <cellStyle name="Normal 19 18" xfId="758"/>
    <cellStyle name="Normal 19 19" xfId="759"/>
    <cellStyle name="Normal 19 2" xfId="760"/>
    <cellStyle name="Normal 19 20" xfId="761"/>
    <cellStyle name="Normal 19 21" xfId="762"/>
    <cellStyle name="Normal 19 22" xfId="763"/>
    <cellStyle name="Normal 19 23" xfId="764"/>
    <cellStyle name="Normal 19 24" xfId="765"/>
    <cellStyle name="Normal 19 25" xfId="766"/>
    <cellStyle name="Normal 19 26" xfId="767"/>
    <cellStyle name="Normal 19 27" xfId="768"/>
    <cellStyle name="Normal 19 28" xfId="769"/>
    <cellStyle name="Normal 19 29" xfId="770"/>
    <cellStyle name="Normal 19 3" xfId="771"/>
    <cellStyle name="Normal 19 30" xfId="772"/>
    <cellStyle name="Normal 19 31" xfId="773"/>
    <cellStyle name="Normal 19 32" xfId="774"/>
    <cellStyle name="Normal 19 33" xfId="775"/>
    <cellStyle name="Normal 19 34" xfId="776"/>
    <cellStyle name="Normal 19 35" xfId="777"/>
    <cellStyle name="Normal 19 36" xfId="778"/>
    <cellStyle name="Normal 19 37" xfId="779"/>
    <cellStyle name="Normal 19 38" xfId="780"/>
    <cellStyle name="Normal 19 39" xfId="781"/>
    <cellStyle name="Normal 19 4" xfId="782"/>
    <cellStyle name="Normal 19 40" xfId="783"/>
    <cellStyle name="Normal 19 5" xfId="784"/>
    <cellStyle name="Normal 19 6" xfId="785"/>
    <cellStyle name="Normal 19 7" xfId="786"/>
    <cellStyle name="Normal 19 8" xfId="787"/>
    <cellStyle name="Normal 19 9" xfId="788"/>
    <cellStyle name="Normal 2" xfId="44"/>
    <cellStyle name="Normal 2 10" xfId="789"/>
    <cellStyle name="Normal 2 11" xfId="790"/>
    <cellStyle name="Normal 2 12" xfId="791"/>
    <cellStyle name="Normal 2 13" xfId="792"/>
    <cellStyle name="Normal 2 14" xfId="793"/>
    <cellStyle name="Normal 2 15" xfId="794"/>
    <cellStyle name="Normal 2 16" xfId="795"/>
    <cellStyle name="Normal 2 17" xfId="796"/>
    <cellStyle name="Normal 2 18" xfId="797"/>
    <cellStyle name="Normal 2 19" xfId="798"/>
    <cellStyle name="Normal 2 2" xfId="47"/>
    <cellStyle name="Normal 2 2 10" xfId="800"/>
    <cellStyle name="Normal 2 2 11" xfId="801"/>
    <cellStyle name="Normal 2 2 12" xfId="802"/>
    <cellStyle name="Normal 2 2 13" xfId="803"/>
    <cellStyle name="Normal 2 2 14" xfId="804"/>
    <cellStyle name="Normal 2 2 15" xfId="805"/>
    <cellStyle name="Normal 2 2 16" xfId="806"/>
    <cellStyle name="Normal 2 2 17" xfId="807"/>
    <cellStyle name="Normal 2 2 18" xfId="808"/>
    <cellStyle name="Normal 2 2 19" xfId="809"/>
    <cellStyle name="Normal 2 2 2" xfId="72"/>
    <cellStyle name="Normal 2 2 2 2" xfId="810"/>
    <cellStyle name="Normal 2 2 2 2 2" xfId="811"/>
    <cellStyle name="Normal 2 2 2 2 2 2" xfId="812"/>
    <cellStyle name="Normal 2 2 2 2 2 2 2" xfId="813"/>
    <cellStyle name="Normal 2 2 2 2 2 2 3" xfId="814"/>
    <cellStyle name="Normal 2 2 2 2 2 3" xfId="815"/>
    <cellStyle name="Normal 2 2 2 2 2 4" xfId="816"/>
    <cellStyle name="Normal 2 2 2 2 3" xfId="817"/>
    <cellStyle name="Normal 2 2 2 2 4" xfId="818"/>
    <cellStyle name="Normal 2 2 2 2 4 2" xfId="819"/>
    <cellStyle name="Normal 2 2 2 2 4 3" xfId="820"/>
    <cellStyle name="Normal 2 2 2 2 5" xfId="821"/>
    <cellStyle name="Normal 2 2 2 3" xfId="822"/>
    <cellStyle name="Normal 2 2 2 4" xfId="823"/>
    <cellStyle name="Normal 2 2 2 4 2" xfId="824"/>
    <cellStyle name="Normal 2 2 2 4 3" xfId="825"/>
    <cellStyle name="Normal 2 2 2 5" xfId="826"/>
    <cellStyle name="Normal 2 2 20" xfId="827"/>
    <cellStyle name="Normal 2 2 21" xfId="828"/>
    <cellStyle name="Normal 2 2 22" xfId="829"/>
    <cellStyle name="Normal 2 2 23" xfId="830"/>
    <cellStyle name="Normal 2 2 24" xfId="831"/>
    <cellStyle name="Normal 2 2 25" xfId="832"/>
    <cellStyle name="Normal 2 2 26" xfId="833"/>
    <cellStyle name="Normal 2 2 27" xfId="834"/>
    <cellStyle name="Normal 2 2 28" xfId="835"/>
    <cellStyle name="Normal 2 2 29" xfId="836"/>
    <cellStyle name="Normal 2 2 3" xfId="837"/>
    <cellStyle name="Normal 2 2 30" xfId="838"/>
    <cellStyle name="Normal 2 2 31" xfId="839"/>
    <cellStyle name="Normal 2 2 32" xfId="840"/>
    <cellStyle name="Normal 2 2 33" xfId="841"/>
    <cellStyle name="Normal 2 2 34" xfId="842"/>
    <cellStyle name="Normal 2 2 35" xfId="843"/>
    <cellStyle name="Normal 2 2 36" xfId="844"/>
    <cellStyle name="Normal 2 2 37" xfId="845"/>
    <cellStyle name="Normal 2 2 38" xfId="846"/>
    <cellStyle name="Normal 2 2 39" xfId="847"/>
    <cellStyle name="Normal 2 2 4" xfId="848"/>
    <cellStyle name="Normal 2 2 40" xfId="849"/>
    <cellStyle name="Normal 2 2 41" xfId="850"/>
    <cellStyle name="Normal 2 2 42" xfId="851"/>
    <cellStyle name="Normal 2 2 43" xfId="852"/>
    <cellStyle name="Normal 2 2 44" xfId="853"/>
    <cellStyle name="Normal 2 2 45" xfId="854"/>
    <cellStyle name="Normal 2 2 46" xfId="855"/>
    <cellStyle name="Normal 2 2 47" xfId="856"/>
    <cellStyle name="Normal 2 2 48" xfId="857"/>
    <cellStyle name="Normal 2 2 48 2" xfId="858"/>
    <cellStyle name="Normal 2 2 48 3" xfId="859"/>
    <cellStyle name="Normal 2 2 49" xfId="860"/>
    <cellStyle name="Normal 2 2 5" xfId="861"/>
    <cellStyle name="Normal 2 2 50" xfId="799"/>
    <cellStyle name="Normal 2 2 6" xfId="862"/>
    <cellStyle name="Normal 2 2 7" xfId="863"/>
    <cellStyle name="Normal 2 2 8" xfId="864"/>
    <cellStyle name="Normal 2 2 9" xfId="865"/>
    <cellStyle name="Normal 2 20" xfId="866"/>
    <cellStyle name="Normal 2 21" xfId="867"/>
    <cellStyle name="Normal 2 22" xfId="868"/>
    <cellStyle name="Normal 2 23" xfId="869"/>
    <cellStyle name="Normal 2 24" xfId="870"/>
    <cellStyle name="Normal 2 25" xfId="871"/>
    <cellStyle name="Normal 2 26" xfId="872"/>
    <cellStyle name="Normal 2 27" xfId="873"/>
    <cellStyle name="Normal 2 28" xfId="874"/>
    <cellStyle name="Normal 2 29" xfId="875"/>
    <cellStyle name="Normal 2 3" xfId="48"/>
    <cellStyle name="Normal 2 3 2" xfId="71"/>
    <cellStyle name="Normal 2 3 2 2" xfId="877"/>
    <cellStyle name="Normal 2 3 2 3" xfId="878"/>
    <cellStyle name="Normal 2 3 3" xfId="879"/>
    <cellStyle name="Normal 2 3 4" xfId="880"/>
    <cellStyle name="Normal 2 3 5" xfId="876"/>
    <cellStyle name="Normal 2 30" xfId="881"/>
    <cellStyle name="Normal 2 31" xfId="882"/>
    <cellStyle name="Normal 2 32" xfId="883"/>
    <cellStyle name="Normal 2 33" xfId="884"/>
    <cellStyle name="Normal 2 34" xfId="885"/>
    <cellStyle name="Normal 2 35" xfId="886"/>
    <cellStyle name="Normal 2 36" xfId="887"/>
    <cellStyle name="Normal 2 37" xfId="888"/>
    <cellStyle name="Normal 2 38" xfId="889"/>
    <cellStyle name="Normal 2 39" xfId="890"/>
    <cellStyle name="normal 2 4" xfId="891"/>
    <cellStyle name="normal 2 4 2" xfId="892"/>
    <cellStyle name="Normal 2 40" xfId="893"/>
    <cellStyle name="Normal 2 41" xfId="894"/>
    <cellStyle name="Normal 2 42" xfId="895"/>
    <cellStyle name="Normal 2 43" xfId="896"/>
    <cellStyle name="Normal 2 44" xfId="897"/>
    <cellStyle name="Normal 2 45" xfId="898"/>
    <cellStyle name="Normal 2 46" xfId="899"/>
    <cellStyle name="Normal 2 47" xfId="900"/>
    <cellStyle name="Normal 2 48" xfId="901"/>
    <cellStyle name="normal 2 5" xfId="902"/>
    <cellStyle name="normal 2 5 2" xfId="903"/>
    <cellStyle name="normal 2 6" xfId="904"/>
    <cellStyle name="normal 2 6 2" xfId="905"/>
    <cellStyle name="normal 2 7" xfId="906"/>
    <cellStyle name="normal 2 7 2" xfId="907"/>
    <cellStyle name="normal 2 8" xfId="908"/>
    <cellStyle name="normal 2 8 2" xfId="909"/>
    <cellStyle name="Normal 2 9" xfId="910"/>
    <cellStyle name="Normal 2 9 2" xfId="911"/>
    <cellStyle name="Normal 20" xfId="270"/>
    <cellStyle name="Normal 20 2" xfId="398"/>
    <cellStyle name="Normal 21 10" xfId="912"/>
    <cellStyle name="Normal 21 11" xfId="913"/>
    <cellStyle name="Normal 21 12" xfId="914"/>
    <cellStyle name="Normal 21 13" xfId="915"/>
    <cellStyle name="Normal 21 14" xfId="916"/>
    <cellStyle name="Normal 21 15" xfId="917"/>
    <cellStyle name="Normal 21 16" xfId="918"/>
    <cellStyle name="Normal 21 17" xfId="919"/>
    <cellStyle name="Normal 21 18" xfId="920"/>
    <cellStyle name="Normal 21 19" xfId="921"/>
    <cellStyle name="Normal 21 2" xfId="922"/>
    <cellStyle name="Normal 21 20" xfId="923"/>
    <cellStyle name="Normal 21 21" xfId="924"/>
    <cellStyle name="Normal 21 22" xfId="925"/>
    <cellStyle name="Normal 21 23" xfId="926"/>
    <cellStyle name="Normal 21 24" xfId="927"/>
    <cellStyle name="Normal 21 25" xfId="928"/>
    <cellStyle name="Normal 21 26" xfId="929"/>
    <cellStyle name="Normal 21 27" xfId="930"/>
    <cellStyle name="Normal 21 28" xfId="931"/>
    <cellStyle name="Normal 21 29" xfId="932"/>
    <cellStyle name="Normal 21 3" xfId="933"/>
    <cellStyle name="Normal 21 30" xfId="934"/>
    <cellStyle name="Normal 21 31" xfId="935"/>
    <cellStyle name="Normal 21 32" xfId="936"/>
    <cellStyle name="Normal 21 33" xfId="937"/>
    <cellStyle name="Normal 21 34" xfId="938"/>
    <cellStyle name="Normal 21 35" xfId="939"/>
    <cellStyle name="Normal 21 36" xfId="940"/>
    <cellStyle name="Normal 21 37" xfId="941"/>
    <cellStyle name="Normal 21 38" xfId="942"/>
    <cellStyle name="Normal 21 39" xfId="943"/>
    <cellStyle name="Normal 21 4" xfId="944"/>
    <cellStyle name="Normal 21 40" xfId="945"/>
    <cellStyle name="Normal 21 5" xfId="946"/>
    <cellStyle name="Normal 21 6" xfId="947"/>
    <cellStyle name="Normal 21 7" xfId="948"/>
    <cellStyle name="Normal 21 8" xfId="949"/>
    <cellStyle name="Normal 21 9" xfId="950"/>
    <cellStyle name="Normal 22 10" xfId="951"/>
    <cellStyle name="Normal 22 11" xfId="952"/>
    <cellStyle name="Normal 22 12" xfId="953"/>
    <cellStyle name="Normal 22 13" xfId="954"/>
    <cellStyle name="Normal 22 14" xfId="955"/>
    <cellStyle name="Normal 22 15" xfId="956"/>
    <cellStyle name="Normal 22 16" xfId="957"/>
    <cellStyle name="Normal 22 17" xfId="958"/>
    <cellStyle name="Normal 22 18" xfId="959"/>
    <cellStyle name="Normal 22 19" xfId="960"/>
    <cellStyle name="Normal 22 2" xfId="961"/>
    <cellStyle name="Normal 22 20" xfId="962"/>
    <cellStyle name="Normal 22 21" xfId="963"/>
    <cellStyle name="Normal 22 22" xfId="964"/>
    <cellStyle name="Normal 22 23" xfId="965"/>
    <cellStyle name="Normal 22 24" xfId="966"/>
    <cellStyle name="Normal 22 25" xfId="967"/>
    <cellStyle name="Normal 22 26" xfId="968"/>
    <cellStyle name="Normal 22 27" xfId="969"/>
    <cellStyle name="Normal 22 28" xfId="970"/>
    <cellStyle name="Normal 22 29" xfId="971"/>
    <cellStyle name="Normal 22 3" xfId="972"/>
    <cellStyle name="Normal 22 30" xfId="973"/>
    <cellStyle name="Normal 22 31" xfId="974"/>
    <cellStyle name="Normal 22 32" xfId="975"/>
    <cellStyle name="Normal 22 33" xfId="976"/>
    <cellStyle name="Normal 22 34" xfId="977"/>
    <cellStyle name="Normal 22 35" xfId="978"/>
    <cellStyle name="Normal 22 36" xfId="979"/>
    <cellStyle name="Normal 22 37" xfId="980"/>
    <cellStyle name="Normal 22 38" xfId="981"/>
    <cellStyle name="Normal 22 39" xfId="982"/>
    <cellStyle name="Normal 22 4" xfId="983"/>
    <cellStyle name="Normal 22 40" xfId="984"/>
    <cellStyle name="Normal 22 5" xfId="985"/>
    <cellStyle name="Normal 22 6" xfId="986"/>
    <cellStyle name="Normal 22 7" xfId="987"/>
    <cellStyle name="Normal 22 8" xfId="988"/>
    <cellStyle name="Normal 22 9" xfId="989"/>
    <cellStyle name="Normal 24 2" xfId="990"/>
    <cellStyle name="Normal 25 2" xfId="991"/>
    <cellStyle name="Normal 26 2" xfId="992"/>
    <cellStyle name="Normal 27 2" xfId="993"/>
    <cellStyle name="Normal 28 2" xfId="994"/>
    <cellStyle name="Normal 29 2" xfId="995"/>
    <cellStyle name="Normal 3" xfId="45"/>
    <cellStyle name="Normal 3 2" xfId="49"/>
    <cellStyle name="Normal 3 2 2" xfId="73"/>
    <cellStyle name="Normal 3 3" xfId="996"/>
    <cellStyle name="Normal 3 4" xfId="997"/>
    <cellStyle name="Normal 3 5" xfId="998"/>
    <cellStyle name="Normal 3 6" xfId="999"/>
    <cellStyle name="Normal 3 7" xfId="1000"/>
    <cellStyle name="Normal 3 8" xfId="1001"/>
    <cellStyle name="Normal 3 9" xfId="1002"/>
    <cellStyle name="Normal 30 2" xfId="1003"/>
    <cellStyle name="Normal 31 2" xfId="1004"/>
    <cellStyle name="Normal 32 2" xfId="1005"/>
    <cellStyle name="Normal 33 2" xfId="1006"/>
    <cellStyle name="Normal 34 2" xfId="1007"/>
    <cellStyle name="Normal 35 2" xfId="1008"/>
    <cellStyle name="Normal 36 2" xfId="1009"/>
    <cellStyle name="Normal 37 2" xfId="1010"/>
    <cellStyle name="Normal 38 2" xfId="1011"/>
    <cellStyle name="Normal 39 2" xfId="1012"/>
    <cellStyle name="Normal 4" xfId="46"/>
    <cellStyle name="Normal 4 10" xfId="1013"/>
    <cellStyle name="Normal 4 11" xfId="1014"/>
    <cellStyle name="Normal 4 12" xfId="1015"/>
    <cellStyle name="Normal 4 13" xfId="1016"/>
    <cellStyle name="Normal 4 14" xfId="1017"/>
    <cellStyle name="Normal 4 15" xfId="1018"/>
    <cellStyle name="Normal 4 16" xfId="1019"/>
    <cellStyle name="Normal 4 17" xfId="1020"/>
    <cellStyle name="Normal 4 18" xfId="1021"/>
    <cellStyle name="Normal 4 19" xfId="1022"/>
    <cellStyle name="Normal 4 2" xfId="74"/>
    <cellStyle name="Normal 4 2 2" xfId="1023"/>
    <cellStyle name="Normal 4 20" xfId="1024"/>
    <cellStyle name="Normal 4 21" xfId="1025"/>
    <cellStyle name="Normal 4 22" xfId="1026"/>
    <cellStyle name="Normal 4 23" xfId="1027"/>
    <cellStyle name="Normal 4 24" xfId="1028"/>
    <cellStyle name="Normal 4 25" xfId="1029"/>
    <cellStyle name="Normal 4 26" xfId="1030"/>
    <cellStyle name="Normal 4 27" xfId="1031"/>
    <cellStyle name="Normal 4 28" xfId="1032"/>
    <cellStyle name="Normal 4 29" xfId="1033"/>
    <cellStyle name="Normal 4 3" xfId="1034"/>
    <cellStyle name="Normal 4 30" xfId="1035"/>
    <cellStyle name="Normal 4 31" xfId="1036"/>
    <cellStyle name="Normal 4 32" xfId="1037"/>
    <cellStyle name="Normal 4 33" xfId="1038"/>
    <cellStyle name="Normal 4 34" xfId="1039"/>
    <cellStyle name="Normal 4 35" xfId="1040"/>
    <cellStyle name="Normal 4 36" xfId="1041"/>
    <cellStyle name="Normal 4 37" xfId="1042"/>
    <cellStyle name="Normal 4 38" xfId="1043"/>
    <cellStyle name="Normal 4 39" xfId="1044"/>
    <cellStyle name="Normal 4 4" xfId="1045"/>
    <cellStyle name="Normal 4 40" xfId="1046"/>
    <cellStyle name="Normal 4 5" xfId="1047"/>
    <cellStyle name="Normal 4 6" xfId="1048"/>
    <cellStyle name="Normal 4 7" xfId="1049"/>
    <cellStyle name="Normal 4 8" xfId="1050"/>
    <cellStyle name="Normal 4 9" xfId="1051"/>
    <cellStyle name="Normal 40 2" xfId="1052"/>
    <cellStyle name="Normal 41 2" xfId="1053"/>
    <cellStyle name="Normal 42 2" xfId="1054"/>
    <cellStyle name="Normal 43 2" xfId="1055"/>
    <cellStyle name="Normal 44 2" xfId="1056"/>
    <cellStyle name="Normal 45 2" xfId="1057"/>
    <cellStyle name="Normal 46 2" xfId="1058"/>
    <cellStyle name="Normal 47 2" xfId="1059"/>
    <cellStyle name="Normal 48 2" xfId="1060"/>
    <cellStyle name="Normal 49" xfId="1061"/>
    <cellStyle name="Normal 49 2" xfId="1062"/>
    <cellStyle name="Normal 5" xfId="50"/>
    <cellStyle name="Normal 5 10" xfId="1063"/>
    <cellStyle name="Normal 5 11" xfId="1064"/>
    <cellStyle name="Normal 5 12" xfId="1065"/>
    <cellStyle name="Normal 5 13" xfId="1066"/>
    <cellStyle name="Normal 5 14" xfId="1067"/>
    <cellStyle name="Normal 5 15" xfId="1068"/>
    <cellStyle name="Normal 5 16" xfId="1069"/>
    <cellStyle name="Normal 5 17" xfId="1070"/>
    <cellStyle name="Normal 5 18" xfId="1071"/>
    <cellStyle name="Normal 5 19" xfId="1072"/>
    <cellStyle name="Normal 5 2" xfId="75"/>
    <cellStyle name="Normal 5 2 2" xfId="1073"/>
    <cellStyle name="Normal 5 20" xfId="1074"/>
    <cellStyle name="Normal 5 21" xfId="1075"/>
    <cellStyle name="Normal 5 22" xfId="1076"/>
    <cellStyle name="Normal 5 23" xfId="1077"/>
    <cellStyle name="Normal 5 24" xfId="1078"/>
    <cellStyle name="Normal 5 25" xfId="1079"/>
    <cellStyle name="Normal 5 26" xfId="1080"/>
    <cellStyle name="Normal 5 27" xfId="1081"/>
    <cellStyle name="Normal 5 28" xfId="1082"/>
    <cellStyle name="Normal 5 29" xfId="1083"/>
    <cellStyle name="Normal 5 3" xfId="1084"/>
    <cellStyle name="Normal 5 30" xfId="1085"/>
    <cellStyle name="Normal 5 31" xfId="1086"/>
    <cellStyle name="Normal 5 32" xfId="1087"/>
    <cellStyle name="Normal 5 33" xfId="1088"/>
    <cellStyle name="Normal 5 34" xfId="1089"/>
    <cellStyle name="Normal 5 35" xfId="1090"/>
    <cellStyle name="Normal 5 36" xfId="1091"/>
    <cellStyle name="Normal 5 37" xfId="1092"/>
    <cellStyle name="Normal 5 38" xfId="1093"/>
    <cellStyle name="Normal 5 39" xfId="1094"/>
    <cellStyle name="Normal 5 4" xfId="1095"/>
    <cellStyle name="Normal 5 40" xfId="1096"/>
    <cellStyle name="Normal 5 5" xfId="1097"/>
    <cellStyle name="Normal 5 6" xfId="1098"/>
    <cellStyle name="Normal 5 7" xfId="1099"/>
    <cellStyle name="Normal 5 8" xfId="1100"/>
    <cellStyle name="Normal 5 9" xfId="1101"/>
    <cellStyle name="Normal 50 2" xfId="1102"/>
    <cellStyle name="Normal 51 2" xfId="1103"/>
    <cellStyle name="Normal 52 2" xfId="1104"/>
    <cellStyle name="Normal 53" xfId="1105"/>
    <cellStyle name="Normal 53 2" xfId="1106"/>
    <cellStyle name="Normal 54" xfId="1107"/>
    <cellStyle name="Normal 54 2" xfId="1108"/>
    <cellStyle name="Normal 55 2" xfId="1109"/>
    <cellStyle name="Normal 56 2" xfId="1110"/>
    <cellStyle name="Normal 57 2" xfId="1111"/>
    <cellStyle name="Normal 58 2" xfId="1112"/>
    <cellStyle name="Normal 59 2" xfId="1113"/>
    <cellStyle name="Normal 6" xfId="51"/>
    <cellStyle name="Normal 6 10" xfId="1114"/>
    <cellStyle name="Normal 6 11" xfId="1115"/>
    <cellStyle name="Normal 6 12" xfId="1116"/>
    <cellStyle name="Normal 6 13" xfId="1117"/>
    <cellStyle name="Normal 6 14" xfId="1118"/>
    <cellStyle name="Normal 6 15" xfId="1119"/>
    <cellStyle name="Normal 6 16" xfId="1120"/>
    <cellStyle name="Normal 6 17" xfId="1121"/>
    <cellStyle name="Normal 6 18" xfId="1122"/>
    <cellStyle name="Normal 6 19" xfId="1123"/>
    <cellStyle name="Normal 6 2" xfId="1124"/>
    <cellStyle name="Normal 6 20" xfId="1125"/>
    <cellStyle name="Normal 6 21" xfId="1126"/>
    <cellStyle name="Normal 6 22" xfId="1127"/>
    <cellStyle name="Normal 6 23" xfId="1128"/>
    <cellStyle name="Normal 6 24" xfId="1129"/>
    <cellStyle name="Normal 6 25" xfId="1130"/>
    <cellStyle name="Normal 6 26" xfId="1131"/>
    <cellStyle name="Normal 6 27" xfId="1132"/>
    <cellStyle name="Normal 6 28" xfId="1133"/>
    <cellStyle name="Normal 6 29" xfId="1134"/>
    <cellStyle name="Normal 6 3" xfId="1135"/>
    <cellStyle name="Normal 6 30" xfId="1136"/>
    <cellStyle name="Normal 6 31" xfId="1137"/>
    <cellStyle name="Normal 6 32" xfId="1138"/>
    <cellStyle name="Normal 6 33" xfId="1139"/>
    <cellStyle name="Normal 6 34" xfId="1140"/>
    <cellStyle name="Normal 6 35" xfId="1141"/>
    <cellStyle name="Normal 6 36" xfId="1142"/>
    <cellStyle name="Normal 6 37" xfId="1143"/>
    <cellStyle name="Normal 6 38" xfId="1144"/>
    <cellStyle name="Normal 6 39" xfId="1145"/>
    <cellStyle name="Normal 6 4" xfId="1146"/>
    <cellStyle name="Normal 6 40" xfId="1147"/>
    <cellStyle name="Normal 6 5" xfId="1148"/>
    <cellStyle name="Normal 6 6" xfId="1149"/>
    <cellStyle name="Normal 6 7" xfId="1150"/>
    <cellStyle name="Normal 6 8" xfId="1151"/>
    <cellStyle name="Normal 6 9" xfId="1152"/>
    <cellStyle name="Normal 60 2" xfId="1153"/>
    <cellStyle name="Normal 61 2" xfId="1154"/>
    <cellStyle name="Normal 62 2" xfId="1155"/>
    <cellStyle name="Normal 63 2" xfId="1156"/>
    <cellStyle name="Normal 64 2" xfId="1157"/>
    <cellStyle name="Normal 65 2" xfId="1158"/>
    <cellStyle name="Normal 66 2" xfId="1159"/>
    <cellStyle name="Normal 67 2" xfId="1160"/>
    <cellStyle name="Normal 68 2" xfId="1161"/>
    <cellStyle name="Normal 69 2" xfId="1162"/>
    <cellStyle name="Normal 7" xfId="52"/>
    <cellStyle name="Normal 7 10" xfId="1163"/>
    <cellStyle name="Normal 7 11" xfId="1164"/>
    <cellStyle name="Normal 7 12" xfId="1165"/>
    <cellStyle name="Normal 7 13" xfId="1166"/>
    <cellStyle name="Normal 7 14" xfId="1167"/>
    <cellStyle name="Normal 7 15" xfId="1168"/>
    <cellStyle name="Normal 7 16" xfId="1169"/>
    <cellStyle name="Normal 7 17" xfId="1170"/>
    <cellStyle name="Normal 7 18" xfId="1171"/>
    <cellStyle name="Normal 7 19" xfId="1172"/>
    <cellStyle name="Normal 7 2" xfId="1173"/>
    <cellStyle name="Normal 7 20" xfId="1174"/>
    <cellStyle name="Normal 7 21" xfId="1175"/>
    <cellStyle name="Normal 7 22" xfId="1176"/>
    <cellStyle name="Normal 7 23" xfId="1177"/>
    <cellStyle name="Normal 7 24" xfId="1178"/>
    <cellStyle name="Normal 7 25" xfId="1179"/>
    <cellStyle name="Normal 7 26" xfId="1180"/>
    <cellStyle name="Normal 7 27" xfId="1181"/>
    <cellStyle name="Normal 7 28" xfId="1182"/>
    <cellStyle name="Normal 7 29" xfId="1183"/>
    <cellStyle name="Normal 7 3" xfId="1184"/>
    <cellStyle name="Normal 7 30" xfId="1185"/>
    <cellStyle name="Normal 7 31" xfId="1186"/>
    <cellStyle name="Normal 7 32" xfId="1187"/>
    <cellStyle name="Normal 7 33" xfId="1188"/>
    <cellStyle name="Normal 7 34" xfId="1189"/>
    <cellStyle name="Normal 7 35" xfId="1190"/>
    <cellStyle name="Normal 7 36" xfId="1191"/>
    <cellStyle name="Normal 7 37" xfId="1192"/>
    <cellStyle name="Normal 7 38" xfId="1193"/>
    <cellStyle name="Normal 7 39" xfId="1194"/>
    <cellStyle name="Normal 7 4" xfId="1195"/>
    <cellStyle name="Normal 7 40" xfId="1196"/>
    <cellStyle name="Normal 7 5" xfId="1197"/>
    <cellStyle name="Normal 7 6" xfId="1198"/>
    <cellStyle name="Normal 7 7" xfId="1199"/>
    <cellStyle name="Normal 7 8" xfId="1200"/>
    <cellStyle name="Normal 7 9" xfId="1201"/>
    <cellStyle name="Normal 70 2" xfId="1202"/>
    <cellStyle name="Normal 71 2" xfId="1203"/>
    <cellStyle name="Normal 72 2" xfId="1204"/>
    <cellStyle name="Normal 73 2" xfId="1205"/>
    <cellStyle name="Normal 74 2" xfId="1206"/>
    <cellStyle name="Normal 75 2" xfId="1207"/>
    <cellStyle name="Normal 76 2" xfId="1208"/>
    <cellStyle name="Normal 77 2" xfId="1209"/>
    <cellStyle name="Normal 78 2" xfId="1210"/>
    <cellStyle name="Normal 79 2" xfId="1211"/>
    <cellStyle name="Normal 8" xfId="76"/>
    <cellStyle name="Normal 80 2" xfId="1212"/>
    <cellStyle name="Normal 82 2" xfId="1213"/>
    <cellStyle name="Normal 83 2" xfId="1214"/>
    <cellStyle name="Normal 84 2" xfId="1215"/>
    <cellStyle name="Normal 85 2" xfId="1216"/>
    <cellStyle name="Normal 87" xfId="1217"/>
    <cellStyle name="Normal 88" xfId="1218"/>
    <cellStyle name="Normal 89" xfId="1219"/>
    <cellStyle name="Normal 9" xfId="77"/>
    <cellStyle name="Normal 9 10" xfId="1220"/>
    <cellStyle name="Normal 9 11" xfId="1221"/>
    <cellStyle name="Normal 9 12" xfId="1222"/>
    <cellStyle name="Normal 9 13" xfId="1223"/>
    <cellStyle name="Normal 9 14" xfId="1224"/>
    <cellStyle name="Normal 9 15" xfId="1225"/>
    <cellStyle name="Normal 9 16" xfId="1226"/>
    <cellStyle name="Normal 9 17" xfId="1227"/>
    <cellStyle name="Normal 9 18" xfId="1228"/>
    <cellStyle name="Normal 9 19" xfId="1229"/>
    <cellStyle name="Normal 9 2" xfId="1230"/>
    <cellStyle name="Normal 9 20" xfId="1231"/>
    <cellStyle name="Normal 9 21" xfId="1232"/>
    <cellStyle name="Normal 9 22" xfId="1233"/>
    <cellStyle name="Normal 9 23" xfId="1234"/>
    <cellStyle name="Normal 9 24" xfId="1235"/>
    <cellStyle name="Normal 9 25" xfId="1236"/>
    <cellStyle name="Normal 9 26" xfId="1237"/>
    <cellStyle name="Normal 9 27" xfId="1238"/>
    <cellStyle name="Normal 9 28" xfId="1239"/>
    <cellStyle name="Normal 9 29" xfId="1240"/>
    <cellStyle name="Normal 9 3" xfId="1241"/>
    <cellStyle name="Normal 9 30" xfId="1242"/>
    <cellStyle name="Normal 9 31" xfId="1243"/>
    <cellStyle name="Normal 9 32" xfId="1244"/>
    <cellStyle name="Normal 9 33" xfId="1245"/>
    <cellStyle name="Normal 9 34" xfId="1246"/>
    <cellStyle name="Normal 9 35" xfId="1247"/>
    <cellStyle name="Normal 9 36" xfId="1248"/>
    <cellStyle name="Normal 9 37" xfId="1249"/>
    <cellStyle name="Normal 9 38" xfId="1250"/>
    <cellStyle name="Normal 9 39" xfId="1251"/>
    <cellStyle name="Normal 9 4" xfId="1252"/>
    <cellStyle name="Normal 9 40" xfId="1253"/>
    <cellStyle name="Normal 9 5" xfId="1254"/>
    <cellStyle name="Normal 9 6" xfId="1255"/>
    <cellStyle name="Normal 9 7" xfId="1256"/>
    <cellStyle name="Normal 9 8" xfId="1257"/>
    <cellStyle name="Normal 9 9" xfId="1258"/>
    <cellStyle name="Normal 90" xfId="1259"/>
    <cellStyle name="Normal 91" xfId="1260"/>
    <cellStyle name="Normal 92" xfId="1261"/>
    <cellStyle name="Normal 93" xfId="1262"/>
    <cellStyle name="Normal 94" xfId="1263"/>
    <cellStyle name="Normal 95" xfId="1264"/>
    <cellStyle name="Normal 95 2" xfId="1265"/>
    <cellStyle name="Normal 95 3" xfId="1266"/>
    <cellStyle name="Normal 96" xfId="1267"/>
    <cellStyle name="Normal 96 2" xfId="1268"/>
    <cellStyle name="Normal 96 3" xfId="1269"/>
    <cellStyle name="Normal 97" xfId="1270"/>
    <cellStyle name="Normal 97 2" xfId="1271"/>
    <cellStyle name="Normal 97 3" xfId="1272"/>
    <cellStyle name="Normal 98" xfId="1273"/>
    <cellStyle name="Normal 98 2" xfId="1274"/>
    <cellStyle name="Normal 98 3" xfId="1275"/>
    <cellStyle name="Normal 99" xfId="1276"/>
    <cellStyle name="Normal 99 2" xfId="1277"/>
    <cellStyle name="Normal 99 3" xfId="1278"/>
    <cellStyle name="Notas" xfId="15" builtinId="10" customBuiltin="1"/>
    <cellStyle name="Notas 2" xfId="78"/>
    <cellStyle name="Notas 2 10" xfId="1279"/>
    <cellStyle name="Notas 2 2" xfId="1280"/>
    <cellStyle name="Notas 2 2 2" xfId="1281"/>
    <cellStyle name="Notas 2 2 2 2" xfId="1282"/>
    <cellStyle name="Notas 2 2 2 3" xfId="1283"/>
    <cellStyle name="Notas 2 2 3" xfId="1284"/>
    <cellStyle name="Notas 2 2 4" xfId="1285"/>
    <cellStyle name="Notas 2 3" xfId="1286"/>
    <cellStyle name="Notas 2 4" xfId="1287"/>
    <cellStyle name="Notas 2 5" xfId="1288"/>
    <cellStyle name="Notas 2 6" xfId="1289"/>
    <cellStyle name="Notas 2 7" xfId="1290"/>
    <cellStyle name="Notas 2 8" xfId="1291"/>
    <cellStyle name="Notas 2 8 2" xfId="1292"/>
    <cellStyle name="Notas 2 8 3" xfId="1293"/>
    <cellStyle name="Notas 2 9" xfId="1294"/>
    <cellStyle name="Output" xfId="1295"/>
    <cellStyle name="Porcentaje" xfId="1361" builtinId="5"/>
    <cellStyle name="Porcentaje 2" xfId="79"/>
    <cellStyle name="Porcentaje 2 2" xfId="1296"/>
    <cellStyle name="Porcentaje 3" xfId="80"/>
    <cellStyle name="Punto" xfId="1297"/>
    <cellStyle name="Punto 2" xfId="1298"/>
    <cellStyle name="Punto0" xfId="1299"/>
    <cellStyle name="Punto0 2" xfId="1300"/>
    <cellStyle name="Salida" xfId="10" builtinId="21" customBuiltin="1"/>
    <cellStyle name="Salida 2" xfId="1302"/>
    <cellStyle name="Salida 3" xfId="1301"/>
    <cellStyle name="SAPBEXaggData" xfId="81"/>
    <cellStyle name="SAPBEXaggData 2" xfId="82"/>
    <cellStyle name="SAPBEXaggDataEmph" xfId="83"/>
    <cellStyle name="SAPBEXaggDataEmph 2" xfId="84"/>
    <cellStyle name="SAPBEXaggItem" xfId="85"/>
    <cellStyle name="SAPBEXaggItem 2" xfId="86"/>
    <cellStyle name="SAPBEXaggItemX" xfId="87"/>
    <cellStyle name="SAPBEXaggItemX 2" xfId="88"/>
    <cellStyle name="SAPBEXchaText" xfId="89"/>
    <cellStyle name="SAPBEXexcBad7" xfId="90"/>
    <cellStyle name="SAPBEXexcBad7 2" xfId="91"/>
    <cellStyle name="SAPBEXexcBad8" xfId="92"/>
    <cellStyle name="SAPBEXexcBad8 2" xfId="93"/>
    <cellStyle name="SAPBEXexcBad9" xfId="94"/>
    <cellStyle name="SAPBEXexcBad9 2" xfId="95"/>
    <cellStyle name="SAPBEXexcCritical4" xfId="96"/>
    <cellStyle name="SAPBEXexcCritical4 2" xfId="97"/>
    <cellStyle name="SAPBEXexcCritical5" xfId="98"/>
    <cellStyle name="SAPBEXexcCritical5 2" xfId="99"/>
    <cellStyle name="SAPBEXexcCritical6" xfId="100"/>
    <cellStyle name="SAPBEXexcCritical6 2" xfId="101"/>
    <cellStyle name="SAPBEXexcGood1" xfId="102"/>
    <cellStyle name="SAPBEXexcGood1 2" xfId="103"/>
    <cellStyle name="SAPBEXexcGood2" xfId="104"/>
    <cellStyle name="SAPBEXexcGood2 2" xfId="105"/>
    <cellStyle name="SAPBEXexcGood3" xfId="106"/>
    <cellStyle name="SAPBEXexcGood3 2" xfId="107"/>
    <cellStyle name="SAPBEXfilterDrill" xfId="108"/>
    <cellStyle name="SAPBEXfilterDrill 2" xfId="109"/>
    <cellStyle name="SAPBEXfilterItem" xfId="110"/>
    <cellStyle name="SAPBEXfilterItem 2" xfId="111"/>
    <cellStyle name="SAPBEXfilterText" xfId="112"/>
    <cellStyle name="SAPBEXfilterText 2" xfId="113"/>
    <cellStyle name="SAPBEXfilterText 3" xfId="114"/>
    <cellStyle name="SAPBEXfilterText 4" xfId="115"/>
    <cellStyle name="SAPBEXfilterText 5" xfId="116"/>
    <cellStyle name="SAPBEXfilterText 6" xfId="117"/>
    <cellStyle name="SAPBEXfilterText 7" xfId="118"/>
    <cellStyle name="SAPBEXformats" xfId="119"/>
    <cellStyle name="SAPBEXformats 2" xfId="120"/>
    <cellStyle name="SAPBEXheaderItem" xfId="121"/>
    <cellStyle name="SAPBEXheaderItem 2" xfId="122"/>
    <cellStyle name="SAPBEXheaderItem 3" xfId="123"/>
    <cellStyle name="SAPBEXheaderItem 4" xfId="124"/>
    <cellStyle name="SAPBEXheaderItem 5" xfId="125"/>
    <cellStyle name="SAPBEXheaderItem 6" xfId="126"/>
    <cellStyle name="SAPBEXheaderItem 7" xfId="127"/>
    <cellStyle name="SAPBEXheaderItem 8" xfId="128"/>
    <cellStyle name="SAPBEXheaderText" xfId="129"/>
    <cellStyle name="SAPBEXheaderText 2" xfId="130"/>
    <cellStyle name="SAPBEXHLevel0" xfId="131"/>
    <cellStyle name="SAPBEXHLevel0 2" xfId="132"/>
    <cellStyle name="SAPBEXHLevel0 3" xfId="133"/>
    <cellStyle name="SAPBEXHLevel0 4" xfId="134"/>
    <cellStyle name="SAPBEXHLevel0 5" xfId="135"/>
    <cellStyle name="SAPBEXHLevel0 6" xfId="136"/>
    <cellStyle name="SAPBEXHLevel0 7" xfId="137"/>
    <cellStyle name="SAPBEXHLevel0 8" xfId="138"/>
    <cellStyle name="SAPBEXHLevel0X" xfId="139"/>
    <cellStyle name="SAPBEXHLevel0X 2" xfId="140"/>
    <cellStyle name="SAPBEXHLevel0X 3" xfId="141"/>
    <cellStyle name="SAPBEXHLevel0X 4" xfId="142"/>
    <cellStyle name="SAPBEXHLevel0X 5" xfId="143"/>
    <cellStyle name="SAPBEXHLevel0X 6" xfId="144"/>
    <cellStyle name="SAPBEXHLevel0X 7" xfId="145"/>
    <cellStyle name="SAPBEXHLevel0X 8" xfId="146"/>
    <cellStyle name="SAPBEXHLevel1" xfId="147"/>
    <cellStyle name="SAPBEXHLevel1 2" xfId="148"/>
    <cellStyle name="SAPBEXHLevel1 3" xfId="149"/>
    <cellStyle name="SAPBEXHLevel1 4" xfId="150"/>
    <cellStyle name="SAPBEXHLevel1 5" xfId="151"/>
    <cellStyle name="SAPBEXHLevel1 6" xfId="152"/>
    <cellStyle name="SAPBEXHLevel1 7" xfId="153"/>
    <cellStyle name="SAPBEXHLevel1X" xfId="154"/>
    <cellStyle name="SAPBEXHLevel1X 2" xfId="155"/>
    <cellStyle name="SAPBEXHLevel1X 3" xfId="156"/>
    <cellStyle name="SAPBEXHLevel1X 4" xfId="157"/>
    <cellStyle name="SAPBEXHLevel1X 5" xfId="158"/>
    <cellStyle name="SAPBEXHLevel1X 6" xfId="159"/>
    <cellStyle name="SAPBEXHLevel1X 7" xfId="160"/>
    <cellStyle name="SAPBEXHLevel1X 8" xfId="161"/>
    <cellStyle name="SAPBEXHLevel2" xfId="162"/>
    <cellStyle name="SAPBEXHLevel2 2" xfId="163"/>
    <cellStyle name="SAPBEXHLevel2 3" xfId="164"/>
    <cellStyle name="SAPBEXHLevel2 4" xfId="165"/>
    <cellStyle name="SAPBEXHLevel2 5" xfId="166"/>
    <cellStyle name="SAPBEXHLevel2 6" xfId="167"/>
    <cellStyle name="SAPBEXHLevel2 7" xfId="168"/>
    <cellStyle name="SAPBEXHLevel2X" xfId="169"/>
    <cellStyle name="SAPBEXHLevel2X 2" xfId="170"/>
    <cellStyle name="SAPBEXHLevel2X 3" xfId="171"/>
    <cellStyle name="SAPBEXHLevel2X 4" xfId="172"/>
    <cellStyle name="SAPBEXHLevel2X 5" xfId="173"/>
    <cellStyle name="SAPBEXHLevel2X 6" xfId="174"/>
    <cellStyle name="SAPBEXHLevel2X 7" xfId="175"/>
    <cellStyle name="SAPBEXHLevel2X 8" xfId="176"/>
    <cellStyle name="SAPBEXHLevel3" xfId="177"/>
    <cellStyle name="SAPBEXHLevel3 2" xfId="178"/>
    <cellStyle name="SAPBEXHLevel3 3" xfId="179"/>
    <cellStyle name="SAPBEXHLevel3 4" xfId="180"/>
    <cellStyle name="SAPBEXHLevel3 5" xfId="181"/>
    <cellStyle name="SAPBEXHLevel3 6" xfId="182"/>
    <cellStyle name="SAPBEXHLevel3 7" xfId="183"/>
    <cellStyle name="SAPBEXHLevel3X" xfId="184"/>
    <cellStyle name="SAPBEXHLevel3X 2" xfId="185"/>
    <cellStyle name="SAPBEXHLevel3X 3" xfId="186"/>
    <cellStyle name="SAPBEXHLevel3X 4" xfId="187"/>
    <cellStyle name="SAPBEXHLevel3X 5" xfId="188"/>
    <cellStyle name="SAPBEXHLevel3X 6" xfId="189"/>
    <cellStyle name="SAPBEXHLevel3X 7" xfId="190"/>
    <cellStyle name="SAPBEXHLevel3X 8" xfId="191"/>
    <cellStyle name="SAPBEXinputData" xfId="192"/>
    <cellStyle name="SAPBEXinputData 2" xfId="193"/>
    <cellStyle name="SAPBEXinputData 3" xfId="194"/>
    <cellStyle name="SAPBEXinputData 4" xfId="195"/>
    <cellStyle name="SAPBEXinputData 5" xfId="196"/>
    <cellStyle name="SAPBEXinputData 6" xfId="197"/>
    <cellStyle name="SAPBEXinputData 7" xfId="198"/>
    <cellStyle name="SAPBEXinputData 8" xfId="199"/>
    <cellStyle name="SAPBEXresData" xfId="200"/>
    <cellStyle name="SAPBEXresData 2" xfId="201"/>
    <cellStyle name="SAPBEXresDataEmph" xfId="202"/>
    <cellStyle name="SAPBEXresDataEmph 2" xfId="203"/>
    <cellStyle name="SAPBEXresItem" xfId="204"/>
    <cellStyle name="SAPBEXresItemX" xfId="205"/>
    <cellStyle name="SAPBEXresItemX 2" xfId="206"/>
    <cellStyle name="SAPBEXstdData" xfId="207"/>
    <cellStyle name="SAPBEXstdDataEmph" xfId="208"/>
    <cellStyle name="SAPBEXstdDataEmph 2" xfId="209"/>
    <cellStyle name="SAPBEXstdItem" xfId="210"/>
    <cellStyle name="SAPBEXstdItem 2" xfId="211"/>
    <cellStyle name="SAPBEXstdItemX" xfId="212"/>
    <cellStyle name="SAPBEXtitle" xfId="213"/>
    <cellStyle name="SAPBEXtitle 2" xfId="214"/>
    <cellStyle name="SAPBEXundefined" xfId="215"/>
    <cellStyle name="SAPBEXundefined 2" xfId="216"/>
    <cellStyle name="Texto de advertencia" xfId="14" builtinId="11" customBuiltin="1"/>
    <cellStyle name="Texto de advertencia 2" xfId="1303"/>
    <cellStyle name="Texto explicativo" xfId="16" builtinId="53" customBuiltin="1"/>
    <cellStyle name="Texto explicativo 2" xfId="1305"/>
    <cellStyle name="Texto explicativo 3" xfId="1304"/>
    <cellStyle name="Title" xfId="1306"/>
    <cellStyle name="Título" xfId="1360" builtinId="15" customBuiltin="1"/>
    <cellStyle name="Título 1 2" xfId="1308"/>
    <cellStyle name="Título 2" xfId="3" builtinId="17" customBuiltin="1"/>
    <cellStyle name="Título 2 2" xfId="1310"/>
    <cellStyle name="Título 2 3" xfId="1309"/>
    <cellStyle name="Título 3" xfId="4" builtinId="18" customBuiltin="1"/>
    <cellStyle name="Título 3 2" xfId="1312"/>
    <cellStyle name="Título 3 3" xfId="1311"/>
    <cellStyle name="Título 4" xfId="43"/>
    <cellStyle name="Título 4 2" xfId="1313"/>
    <cellStyle name="Título 5" xfId="1307"/>
    <cellStyle name="Título 6" xfId="1398"/>
    <cellStyle name="Total" xfId="17" builtinId="25" customBuiltin="1"/>
    <cellStyle name="Total 10" xfId="1315"/>
    <cellStyle name="Total 10 2" xfId="1316"/>
    <cellStyle name="Total 10 3" xfId="1317"/>
    <cellStyle name="Total 10 4" xfId="1318"/>
    <cellStyle name="Total 11" xfId="1319"/>
    <cellStyle name="Total 11 2" xfId="1320"/>
    <cellStyle name="Total 11 3" xfId="1321"/>
    <cellStyle name="Total 11 4" xfId="1322"/>
    <cellStyle name="Total 12" xfId="1323"/>
    <cellStyle name="Total 12 2" xfId="1324"/>
    <cellStyle name="Total 12 3" xfId="1325"/>
    <cellStyle name="Total 12 4" xfId="1326"/>
    <cellStyle name="Total 13" xfId="1327"/>
    <cellStyle name="Total 13 2" xfId="1328"/>
    <cellStyle name="Total 13 3" xfId="1329"/>
    <cellStyle name="Total 13 4" xfId="1330"/>
    <cellStyle name="Total 14" xfId="1331"/>
    <cellStyle name="Total 14 2" xfId="1332"/>
    <cellStyle name="Total 14 3" xfId="1333"/>
    <cellStyle name="Total 14 4" xfId="1334"/>
    <cellStyle name="Total 15" xfId="1335"/>
    <cellStyle name="Total 15 2" xfId="1336"/>
    <cellStyle name="Total 16" xfId="1314"/>
    <cellStyle name="Total 2" xfId="1337"/>
    <cellStyle name="Total 2 2" xfId="1338"/>
    <cellStyle name="Total 2 3" xfId="1339"/>
    <cellStyle name="Total 2 3 2" xfId="1340"/>
    <cellStyle name="Total 2 3 3" xfId="1341"/>
    <cellStyle name="Total 2 4" xfId="1342"/>
    <cellStyle name="Total 3" xfId="1343"/>
    <cellStyle name="Total 3 2" xfId="1344"/>
    <cellStyle name="Total 4" xfId="1345"/>
    <cellStyle name="Total 4 2" xfId="1346"/>
    <cellStyle name="Total 5" xfId="1347"/>
    <cellStyle name="Total 5 2" xfId="1348"/>
    <cellStyle name="Total 6" xfId="1349"/>
    <cellStyle name="Total 6 2" xfId="1350"/>
    <cellStyle name="Total 7" xfId="1351"/>
    <cellStyle name="Total 8" xfId="1352"/>
    <cellStyle name="Total 8 2" xfId="1353"/>
    <cellStyle name="Total 8 3" xfId="1354"/>
    <cellStyle name="Total 8 4" xfId="1355"/>
    <cellStyle name="Total 9" xfId="1356"/>
    <cellStyle name="Total 9 2" xfId="1357"/>
    <cellStyle name="Total 9 3" xfId="1358"/>
    <cellStyle name="Total 9 4" xfId="1359"/>
  </cellStyles>
  <dxfs count="0"/>
  <tableStyles count="0" defaultTableStyle="TableStyleMedium2" defaultPivotStyle="PivotStyleLight16"/>
  <colors>
    <mruColors>
      <color rgb="FFD6DCE4"/>
      <color rgb="FF222B35"/>
      <color rgb="FFEFF2F5"/>
      <color rgb="FFCDACE6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L26"/>
  <sheetViews>
    <sheetView zoomScaleNormal="100" workbookViewId="0">
      <selection activeCell="B2" sqref="B2"/>
    </sheetView>
  </sheetViews>
  <sheetFormatPr baseColWidth="10" defaultColWidth="11.28515625" defaultRowHeight="15"/>
  <cols>
    <col min="1" max="1" width="3.42578125" style="3" customWidth="1"/>
    <col min="2" max="2" width="25" style="3" customWidth="1"/>
    <col min="3" max="11" width="11.28515625" style="3"/>
    <col min="12" max="12" width="12.140625" style="3" customWidth="1"/>
    <col min="13" max="16384" width="11.28515625" style="3"/>
  </cols>
  <sheetData>
    <row r="1" spans="2:12" ht="15.75" thickBot="1"/>
    <row r="2" spans="2:12" s="6" customFormat="1" ht="30">
      <c r="B2" s="70" t="s">
        <v>60</v>
      </c>
      <c r="C2" s="273" t="s">
        <v>41</v>
      </c>
      <c r="D2" s="274"/>
      <c r="E2" s="274"/>
      <c r="F2" s="274"/>
      <c r="G2" s="274"/>
      <c r="H2" s="274"/>
      <c r="I2" s="274"/>
      <c r="J2" s="274"/>
      <c r="K2" s="274"/>
      <c r="L2" s="275"/>
    </row>
    <row r="3" spans="2:12" s="6" customFormat="1">
      <c r="B3" s="13"/>
      <c r="C3" s="18"/>
      <c r="D3" s="14"/>
      <c r="E3" s="14"/>
      <c r="F3" s="14"/>
      <c r="G3" s="14"/>
      <c r="H3" s="14"/>
      <c r="I3" s="14"/>
      <c r="J3" s="14"/>
      <c r="K3" s="14"/>
      <c r="L3" s="15"/>
    </row>
    <row r="4" spans="2:12" s="6" customFormat="1">
      <c r="B4" s="16"/>
      <c r="C4" s="276" t="s">
        <v>7</v>
      </c>
      <c r="D4" s="277"/>
      <c r="E4" s="277"/>
      <c r="F4" s="277"/>
      <c r="G4" s="277"/>
      <c r="H4" s="277"/>
      <c r="I4" s="277"/>
      <c r="J4" s="277"/>
      <c r="K4" s="277"/>
      <c r="L4" s="278"/>
    </row>
    <row r="5" spans="2:12" s="6" customFormat="1">
      <c r="B5" s="13"/>
      <c r="C5" s="18"/>
      <c r="D5" s="14"/>
      <c r="E5" s="14"/>
      <c r="F5" s="14"/>
      <c r="G5" s="14"/>
      <c r="H5" s="14"/>
      <c r="I5" s="14"/>
      <c r="J5" s="14"/>
      <c r="K5" s="14"/>
      <c r="L5" s="15"/>
    </row>
    <row r="6" spans="2:12" s="6" customFormat="1" ht="51.6" customHeight="1">
      <c r="B6" s="13"/>
      <c r="C6" s="279" t="s">
        <v>61</v>
      </c>
      <c r="D6" s="280"/>
      <c r="E6" s="280"/>
      <c r="F6" s="280"/>
      <c r="G6" s="280"/>
      <c r="H6" s="280"/>
      <c r="I6" s="280"/>
      <c r="J6" s="280"/>
      <c r="K6" s="280"/>
      <c r="L6" s="281"/>
    </row>
    <row r="7" spans="2:12" s="6" customFormat="1">
      <c r="B7" s="13"/>
      <c r="C7" s="19"/>
      <c r="D7" s="20"/>
      <c r="E7" s="20"/>
      <c r="F7" s="20"/>
      <c r="G7" s="20"/>
      <c r="H7" s="20"/>
      <c r="I7" s="20"/>
      <c r="J7" s="20"/>
      <c r="K7" s="20"/>
      <c r="L7" s="21"/>
    </row>
    <row r="8" spans="2:12" s="6" customFormat="1">
      <c r="B8" s="13"/>
      <c r="C8" s="22" t="s">
        <v>8</v>
      </c>
      <c r="D8" s="23"/>
      <c r="E8" s="23"/>
      <c r="F8" s="23"/>
      <c r="G8" s="23"/>
      <c r="H8" s="23"/>
      <c r="I8" s="23"/>
      <c r="J8" s="24"/>
      <c r="K8" s="24"/>
      <c r="L8" s="25"/>
    </row>
    <row r="9" spans="2:12" s="6" customFormat="1">
      <c r="B9" s="13"/>
      <c r="C9" s="26"/>
      <c r="D9" s="23"/>
      <c r="E9" s="23"/>
      <c r="F9" s="23"/>
      <c r="G9" s="23"/>
      <c r="H9" s="23"/>
      <c r="I9" s="23"/>
      <c r="J9" s="24"/>
      <c r="K9" s="24"/>
      <c r="L9" s="25"/>
    </row>
    <row r="10" spans="2:12" s="6" customFormat="1">
      <c r="B10" s="13"/>
      <c r="C10" s="26"/>
      <c r="D10" s="98" t="s">
        <v>42</v>
      </c>
      <c r="E10" s="27"/>
      <c r="F10" s="23"/>
      <c r="G10" s="23"/>
      <c r="H10" s="23"/>
      <c r="I10" s="23"/>
      <c r="J10" s="24"/>
      <c r="K10" s="24"/>
      <c r="L10" s="25"/>
    </row>
    <row r="11" spans="2:12" s="6" customFormat="1">
      <c r="B11" s="13"/>
      <c r="C11" s="26"/>
      <c r="D11" s="98" t="s">
        <v>64</v>
      </c>
      <c r="E11" s="27"/>
      <c r="F11" s="23"/>
      <c r="G11" s="23"/>
      <c r="H11" s="23"/>
      <c r="I11" s="23"/>
      <c r="J11" s="24"/>
      <c r="K11" s="24"/>
      <c r="L11" s="25"/>
    </row>
    <row r="12" spans="2:12" s="6" customFormat="1">
      <c r="B12" s="13"/>
      <c r="C12" s="26"/>
      <c r="D12" s="98" t="s">
        <v>62</v>
      </c>
      <c r="E12" s="27"/>
      <c r="F12" s="23"/>
      <c r="G12" s="23"/>
      <c r="H12" s="23"/>
      <c r="I12" s="23"/>
      <c r="J12" s="24"/>
      <c r="K12" s="24"/>
      <c r="L12" s="25"/>
    </row>
    <row r="13" spans="2:12" s="6" customFormat="1">
      <c r="B13" s="13"/>
      <c r="C13" s="26"/>
      <c r="D13" s="98" t="s">
        <v>63</v>
      </c>
      <c r="E13" s="27"/>
      <c r="F13" s="23"/>
      <c r="G13" s="23"/>
      <c r="H13" s="23"/>
      <c r="I13" s="23"/>
      <c r="J13" s="24"/>
      <c r="K13" s="24"/>
      <c r="L13" s="25"/>
    </row>
    <row r="14" spans="2:12" s="6" customFormat="1">
      <c r="B14" s="13"/>
      <c r="C14" s="26"/>
      <c r="D14" s="24"/>
      <c r="E14" s="24"/>
      <c r="F14" s="24"/>
      <c r="G14" s="24"/>
      <c r="H14" s="24"/>
      <c r="I14" s="24"/>
      <c r="J14" s="24"/>
      <c r="K14" s="24"/>
      <c r="L14" s="25"/>
    </row>
    <row r="15" spans="2:12" s="6" customFormat="1" ht="28.5" customHeight="1" thickBot="1">
      <c r="B15" s="17"/>
      <c r="C15" s="28" t="s">
        <v>21</v>
      </c>
      <c r="D15" s="29"/>
      <c r="E15" s="29"/>
      <c r="F15" s="29"/>
      <c r="G15" s="29"/>
      <c r="H15" s="29"/>
      <c r="I15" s="29"/>
      <c r="J15" s="29"/>
      <c r="K15" s="29"/>
      <c r="L15" s="30"/>
    </row>
    <row r="20" ht="6.95" customHeight="1"/>
    <row r="26" ht="6.95" customHeight="1"/>
  </sheetData>
  <sortState ref="B28:C33">
    <sortCondition ref="B28:B33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L782"/>
  <sheetViews>
    <sheetView tabSelected="1" topLeftCell="O1" zoomScale="80" zoomScaleNormal="80" workbookViewId="0">
      <pane ySplit="11" topLeftCell="A40" activePane="bottomLeft" state="frozen"/>
      <selection activeCell="F39" sqref="F39"/>
      <selection pane="bottomLeft" activeCell="AG52" sqref="AG52"/>
    </sheetView>
  </sheetViews>
  <sheetFormatPr baseColWidth="10" defaultColWidth="11" defaultRowHeight="16.5"/>
  <cols>
    <col min="1" max="1" width="4.28515625" style="56" customWidth="1"/>
    <col min="2" max="2" width="6.5703125" style="56" customWidth="1"/>
    <col min="3" max="3" width="42.42578125" style="56" customWidth="1"/>
    <col min="4" max="4" width="17.85546875" style="56" customWidth="1"/>
    <col min="5" max="5" width="20.85546875" style="56" customWidth="1"/>
    <col min="6" max="6" width="18.5703125" style="56" customWidth="1"/>
    <col min="7" max="7" width="12.42578125" style="63" customWidth="1"/>
    <col min="8" max="8" width="10.42578125" style="56" customWidth="1"/>
    <col min="9" max="10" width="16.140625" style="56" customWidth="1"/>
    <col min="11" max="11" width="17.28515625" style="56" bestFit="1" customWidth="1"/>
    <col min="12" max="12" width="21.42578125" style="56" bestFit="1" customWidth="1"/>
    <col min="13" max="13" width="16.140625" style="56" customWidth="1"/>
    <col min="14" max="14" width="16.7109375" style="56" customWidth="1"/>
    <col min="15" max="15" width="15.85546875" style="55" customWidth="1"/>
    <col min="16" max="16" width="16.5703125" style="54" bestFit="1" customWidth="1"/>
    <col min="17" max="17" width="11.85546875" style="54" bestFit="1" customWidth="1"/>
    <col min="18" max="18" width="16.5703125" style="54" bestFit="1" customWidth="1"/>
    <col min="19" max="19" width="11.28515625" style="54" bestFit="1" customWidth="1"/>
    <col min="20" max="20" width="16.5703125" style="54" bestFit="1" customWidth="1"/>
    <col min="21" max="21" width="16.28515625" style="54" bestFit="1" customWidth="1"/>
    <col min="22" max="22" width="16.5703125" style="54" bestFit="1" customWidth="1"/>
    <col min="23" max="23" width="16.28515625" style="57" bestFit="1" customWidth="1"/>
    <col min="24" max="24" width="16.5703125" style="57" bestFit="1" customWidth="1"/>
    <col min="25" max="25" width="16.28515625" style="57" bestFit="1" customWidth="1"/>
    <col min="26" max="26" width="19.28515625" style="57" bestFit="1" customWidth="1"/>
    <col min="27" max="27" width="18" style="57" bestFit="1" customWidth="1"/>
    <col min="28" max="28" width="16.5703125" style="57" bestFit="1" customWidth="1"/>
    <col min="29" max="29" width="19.28515625" style="57" bestFit="1" customWidth="1"/>
    <col min="30" max="30" width="18.28515625" style="57" bestFit="1" customWidth="1"/>
    <col min="31" max="31" width="11.28515625" style="57" bestFit="1" customWidth="1"/>
    <col min="32" max="32" width="19.28515625" style="57" bestFit="1" customWidth="1"/>
    <col min="33" max="33" width="18.28515625" style="57" bestFit="1" customWidth="1"/>
    <col min="34" max="38" width="11" style="57"/>
    <col min="39" max="16384" width="11" style="56"/>
  </cols>
  <sheetData>
    <row r="1" spans="1:38" s="35" customFormat="1" ht="17.25" thickBot="1">
      <c r="A1" s="31" t="s">
        <v>26</v>
      </c>
      <c r="B1" s="31"/>
      <c r="C1" s="31"/>
      <c r="D1" s="31"/>
      <c r="E1" s="31"/>
      <c r="F1" s="31"/>
      <c r="G1" s="58"/>
      <c r="H1" s="31"/>
      <c r="I1" s="31"/>
      <c r="J1" s="31"/>
      <c r="K1" s="31"/>
      <c r="L1" s="31"/>
      <c r="M1" s="31"/>
      <c r="N1" s="32"/>
      <c r="O1" s="31"/>
      <c r="P1" s="100"/>
      <c r="Q1" s="100"/>
      <c r="R1" s="33"/>
      <c r="S1" s="33"/>
      <c r="T1" s="33"/>
      <c r="U1" s="33"/>
      <c r="V1" s="33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</row>
    <row r="2" spans="1:38" s="35" customFormat="1" ht="59.25" customHeight="1" thickBot="1">
      <c r="A2" s="31"/>
      <c r="B2" s="286" t="str">
        <f>+'Indicacions prèvies'!B2</f>
        <v>EXPD. CLILAB
2025/05</v>
      </c>
      <c r="C2" s="287"/>
      <c r="D2" s="293" t="str">
        <f>+'Indicacions prèvies'!C2</f>
        <v>SUBMINISTRAMENT D’ETIQUETES DE CODI DE BARRES I CESSIÓ D’EQUIPAMENT, PER A LA REALITZACIÓ DE L’ACTIVITAT ANALÍTICA ALS LABORATORIS DEL CONSORCI DEL LABORATORI INTERCOMARCAL DE L’ALT PENEDÈS, L’ANOIA I EL GARRAF (CLILAB Diagnòstics)</v>
      </c>
      <c r="E2" s="294"/>
      <c r="F2" s="294"/>
      <c r="G2" s="294"/>
      <c r="H2" s="294"/>
      <c r="I2" s="294"/>
      <c r="J2" s="294"/>
      <c r="K2" s="294"/>
      <c r="L2" s="294"/>
      <c r="M2" s="294"/>
      <c r="N2" s="295"/>
      <c r="O2" s="160"/>
      <c r="P2" s="33"/>
      <c r="Q2" s="33"/>
      <c r="R2" s="160"/>
      <c r="S2" s="33"/>
      <c r="T2" s="33"/>
      <c r="U2" s="33"/>
      <c r="V2" s="33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</row>
    <row r="3" spans="1:38" s="35" customFormat="1" ht="16.350000000000001" customHeight="1" thickBot="1">
      <c r="A3" s="31"/>
      <c r="B3" s="31"/>
      <c r="C3" s="31"/>
      <c r="D3" s="31"/>
      <c r="E3" s="31"/>
      <c r="F3" s="31"/>
      <c r="G3" s="58"/>
      <c r="H3" s="31"/>
      <c r="I3" s="31"/>
      <c r="J3" s="31"/>
      <c r="K3" s="31"/>
      <c r="L3" s="31"/>
      <c r="M3" s="31"/>
      <c r="N3" s="32"/>
      <c r="O3" s="33"/>
      <c r="P3" s="33"/>
      <c r="Q3" s="33"/>
      <c r="R3" s="160"/>
      <c r="S3" s="33"/>
      <c r="T3" s="33"/>
      <c r="U3" s="33"/>
      <c r="V3" s="33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pans="1:38" s="39" customFormat="1" ht="30">
      <c r="A4" s="36"/>
      <c r="B4" s="290" t="s">
        <v>43</v>
      </c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2"/>
      <c r="O4" s="161"/>
      <c r="P4" s="37"/>
      <c r="Q4" s="37"/>
      <c r="R4" s="161"/>
      <c r="S4" s="37"/>
      <c r="T4" s="37"/>
      <c r="U4" s="37"/>
      <c r="V4" s="37"/>
      <c r="W4" s="37"/>
      <c r="X4" s="37"/>
      <c r="Y4" s="37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</row>
    <row r="5" spans="1:38" s="35" customFormat="1" ht="20.100000000000001" customHeight="1">
      <c r="A5" s="31"/>
      <c r="B5" s="288" t="s">
        <v>0</v>
      </c>
      <c r="C5" s="289"/>
      <c r="D5" s="296"/>
      <c r="E5" s="297"/>
      <c r="F5" s="298"/>
      <c r="G5" s="59"/>
      <c r="H5" s="40"/>
      <c r="I5" s="40"/>
      <c r="J5" s="40"/>
      <c r="K5" s="40"/>
      <c r="L5" s="41"/>
      <c r="M5" s="40"/>
      <c r="N5" s="65"/>
      <c r="O5" s="160"/>
      <c r="P5" s="33"/>
      <c r="Q5" s="33"/>
      <c r="R5" s="160"/>
      <c r="S5" s="33"/>
      <c r="T5" s="33"/>
      <c r="U5" s="33"/>
      <c r="V5" s="33"/>
      <c r="W5" s="33"/>
      <c r="X5" s="33"/>
      <c r="Y5" s="33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38" s="35" customFormat="1" ht="20.100000000000001" customHeight="1" thickBot="1">
      <c r="A6" s="31"/>
      <c r="B6" s="284" t="s">
        <v>1</v>
      </c>
      <c r="C6" s="285"/>
      <c r="D6" s="282"/>
      <c r="E6" s="283"/>
      <c r="F6" s="170"/>
      <c r="G6" s="171"/>
      <c r="H6" s="172"/>
      <c r="I6" s="172"/>
      <c r="J6" s="172"/>
      <c r="K6" s="173" t="s">
        <v>2</v>
      </c>
      <c r="L6" s="174">
        <v>3</v>
      </c>
      <c r="M6" s="175" t="s">
        <v>3</v>
      </c>
      <c r="N6" s="176" t="s">
        <v>44</v>
      </c>
      <c r="O6" s="160"/>
      <c r="P6" s="33"/>
      <c r="Q6" s="33"/>
      <c r="R6" s="160"/>
      <c r="S6" s="33"/>
      <c r="T6" s="33"/>
      <c r="U6" s="33"/>
      <c r="V6" s="33"/>
      <c r="W6" s="33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1:38" s="35" customFormat="1" ht="4.9000000000000004" customHeight="1">
      <c r="A7" s="31"/>
      <c r="B7" s="31"/>
      <c r="C7" s="31"/>
      <c r="D7" s="31"/>
      <c r="E7" s="31"/>
      <c r="F7" s="31"/>
      <c r="G7" s="58"/>
      <c r="H7" s="31"/>
      <c r="I7" s="31"/>
      <c r="J7" s="31"/>
      <c r="K7" s="31"/>
      <c r="L7" s="31"/>
      <c r="M7" s="31"/>
      <c r="N7" s="32"/>
      <c r="O7" s="33"/>
      <c r="P7" s="33"/>
      <c r="Q7" s="33"/>
      <c r="R7" s="160"/>
      <c r="S7" s="33"/>
      <c r="T7" s="33"/>
      <c r="U7" s="33"/>
      <c r="V7" s="33"/>
      <c r="W7" s="33"/>
      <c r="X7" s="33"/>
      <c r="Y7" s="33"/>
      <c r="Z7" s="33"/>
      <c r="AA7" s="33"/>
      <c r="AB7" s="33"/>
      <c r="AC7" s="34"/>
      <c r="AD7" s="34"/>
      <c r="AE7" s="34"/>
      <c r="AF7" s="34"/>
      <c r="AG7" s="34"/>
      <c r="AH7" s="34"/>
      <c r="AI7" s="34"/>
      <c r="AJ7" s="34"/>
      <c r="AK7" s="34"/>
      <c r="AL7" s="34"/>
    </row>
    <row r="8" spans="1:38" s="35" customFormat="1" ht="6.95" customHeight="1">
      <c r="A8" s="31"/>
      <c r="B8" s="31"/>
      <c r="C8" s="31"/>
      <c r="D8" s="31"/>
      <c r="E8" s="31"/>
      <c r="F8" s="31"/>
      <c r="G8" s="58"/>
      <c r="H8" s="31"/>
      <c r="I8" s="43"/>
      <c r="J8" s="43"/>
      <c r="K8" s="43"/>
      <c r="L8" s="43"/>
      <c r="M8" s="43"/>
      <c r="N8" s="43"/>
      <c r="O8" s="96"/>
      <c r="P8" s="96"/>
      <c r="Q8" s="96"/>
      <c r="R8" s="160"/>
      <c r="S8" s="33"/>
      <c r="T8" s="33"/>
      <c r="U8" s="33"/>
      <c r="V8" s="33"/>
      <c r="W8" s="33"/>
      <c r="X8" s="33"/>
      <c r="Y8" s="33"/>
      <c r="Z8" s="33"/>
      <c r="AA8" s="33"/>
      <c r="AB8" s="33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s="35" customFormat="1" ht="5.0999999999999996" customHeight="1" thickBot="1">
      <c r="A9" s="31"/>
      <c r="B9" s="31"/>
      <c r="C9" s="31"/>
      <c r="D9" s="31"/>
      <c r="E9" s="31"/>
      <c r="F9" s="31"/>
      <c r="G9" s="58"/>
      <c r="H9" s="31"/>
      <c r="I9" s="31"/>
      <c r="J9" s="31"/>
      <c r="K9" s="31"/>
      <c r="L9" s="31"/>
      <c r="M9" s="31"/>
      <c r="N9" s="32"/>
      <c r="O9" s="96"/>
      <c r="P9" s="96"/>
      <c r="Q9" s="96"/>
      <c r="R9" s="162"/>
      <c r="S9" s="100"/>
      <c r="T9" s="100"/>
      <c r="U9" s="100"/>
      <c r="V9" s="33"/>
      <c r="W9" s="33"/>
      <c r="X9" s="33"/>
      <c r="Y9" s="33"/>
      <c r="Z9" s="33"/>
      <c r="AA9" s="33"/>
      <c r="AB9" s="33"/>
      <c r="AC9" s="34"/>
      <c r="AD9" s="34"/>
      <c r="AE9" s="34"/>
      <c r="AF9" s="34"/>
      <c r="AG9" s="34"/>
      <c r="AH9" s="34"/>
      <c r="AI9" s="34"/>
      <c r="AJ9" s="34"/>
      <c r="AK9" s="34"/>
      <c r="AL9" s="34"/>
    </row>
    <row r="10" spans="1:38" s="47" customFormat="1" ht="48" customHeight="1" thickBot="1">
      <c r="A10" s="44"/>
      <c r="B10" s="178" t="s">
        <v>4</v>
      </c>
      <c r="C10" s="121" t="s">
        <v>22</v>
      </c>
      <c r="D10" s="121" t="s">
        <v>45</v>
      </c>
      <c r="E10" s="121" t="s">
        <v>46</v>
      </c>
      <c r="F10" s="121" t="s">
        <v>54</v>
      </c>
      <c r="G10" s="122" t="s">
        <v>55</v>
      </c>
      <c r="H10" s="122" t="s">
        <v>14</v>
      </c>
      <c r="I10" s="118" t="s">
        <v>23</v>
      </c>
      <c r="J10" s="179" t="s">
        <v>57</v>
      </c>
      <c r="K10" s="180" t="s">
        <v>58</v>
      </c>
      <c r="L10" s="117" t="s">
        <v>18</v>
      </c>
      <c r="M10" s="117" t="s">
        <v>12</v>
      </c>
      <c r="N10" s="119" t="s">
        <v>13</v>
      </c>
      <c r="O10" s="177"/>
      <c r="P10" s="46"/>
      <c r="Q10" s="167"/>
      <c r="R10" s="120"/>
      <c r="S10" s="120"/>
      <c r="T10" s="120"/>
      <c r="U10" s="120"/>
      <c r="V10" s="99"/>
      <c r="W10" s="45"/>
      <c r="X10" s="45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</row>
    <row r="11" spans="1:38" s="35" customFormat="1" ht="4.9000000000000004" customHeight="1" thickBot="1">
      <c r="A11" s="31"/>
      <c r="B11" s="31"/>
      <c r="C11" s="31"/>
      <c r="D11" s="10"/>
      <c r="E11" s="10"/>
      <c r="F11" s="31"/>
      <c r="G11" s="60"/>
      <c r="H11" s="48"/>
      <c r="I11" s="31"/>
      <c r="J11" s="31"/>
      <c r="K11" s="31"/>
      <c r="L11" s="31"/>
      <c r="M11" s="31"/>
      <c r="N11" s="159"/>
      <c r="O11" s="34"/>
      <c r="P11" s="34"/>
      <c r="Q11" s="96"/>
      <c r="R11" s="163"/>
      <c r="S11" s="101"/>
      <c r="T11" s="101"/>
      <c r="U11" s="101"/>
      <c r="V11" s="33"/>
      <c r="W11" s="33"/>
      <c r="X11" s="33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</row>
    <row r="12" spans="1:38" s="124" customFormat="1" ht="45.95" customHeight="1">
      <c r="A12" s="123"/>
      <c r="B12" s="183">
        <v>1</v>
      </c>
      <c r="C12" s="184" t="s">
        <v>65</v>
      </c>
      <c r="D12" s="185" t="s">
        <v>47</v>
      </c>
      <c r="E12" s="185" t="s">
        <v>48</v>
      </c>
      <c r="F12" s="186"/>
      <c r="G12" s="187">
        <v>458937</v>
      </c>
      <c r="H12" s="188" t="s">
        <v>17</v>
      </c>
      <c r="I12" s="189">
        <v>5.4620000000000002E-2</v>
      </c>
      <c r="J12" s="190">
        <f>ROUND(G12*I12,2)</f>
        <v>25067.14</v>
      </c>
      <c r="K12" s="190">
        <f>+ROUND(J12*$L$6,2)</f>
        <v>75201.42</v>
      </c>
      <c r="L12" s="191"/>
      <c r="M12" s="192">
        <f>+ROUND((G12*L12),2)</f>
        <v>0</v>
      </c>
      <c r="N12" s="193">
        <f>+ROUND(M12*$L$6,2)</f>
        <v>0</v>
      </c>
      <c r="O12" s="181"/>
      <c r="P12" s="126"/>
      <c r="Q12" s="168"/>
      <c r="R12" s="164"/>
      <c r="S12" s="125"/>
      <c r="T12" s="125"/>
      <c r="U12" s="125"/>
      <c r="V12" s="125"/>
      <c r="W12" s="125"/>
      <c r="X12" s="125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</row>
    <row r="13" spans="1:38" s="124" customFormat="1" ht="45.95" customHeight="1">
      <c r="A13" s="123"/>
      <c r="B13" s="194">
        <v>2</v>
      </c>
      <c r="C13" s="127" t="s">
        <v>66</v>
      </c>
      <c r="D13" s="128" t="s">
        <v>49</v>
      </c>
      <c r="E13" s="128" t="s">
        <v>50</v>
      </c>
      <c r="F13" s="129"/>
      <c r="G13" s="130">
        <v>7</v>
      </c>
      <c r="H13" s="131" t="s">
        <v>56</v>
      </c>
      <c r="I13" s="132">
        <v>26</v>
      </c>
      <c r="J13" s="133">
        <f t="shared" ref="J13:J26" si="0">ROUND(G13*I13,2)</f>
        <v>182</v>
      </c>
      <c r="K13" s="133">
        <f t="shared" ref="K13:K27" si="1">+ROUND(J13*$L$6,2)</f>
        <v>546</v>
      </c>
      <c r="L13" s="154"/>
      <c r="M13" s="157">
        <f t="shared" ref="M13:M26" si="2">+ROUND((G13*L13),2)</f>
        <v>0</v>
      </c>
      <c r="N13" s="195">
        <f t="shared" ref="N13:N26" si="3">+ROUND(M13*$L$6,2)</f>
        <v>0</v>
      </c>
      <c r="O13" s="181"/>
      <c r="P13" s="126"/>
      <c r="Q13" s="168"/>
      <c r="R13" s="164"/>
      <c r="S13" s="125"/>
      <c r="T13" s="125"/>
      <c r="U13" s="125"/>
      <c r="V13" s="125"/>
      <c r="W13" s="125"/>
      <c r="X13" s="125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</row>
    <row r="14" spans="1:38" s="124" customFormat="1" ht="45.95" customHeight="1">
      <c r="A14" s="123"/>
      <c r="B14" s="196">
        <v>3</v>
      </c>
      <c r="C14" s="127" t="s">
        <v>67</v>
      </c>
      <c r="D14" s="128" t="s">
        <v>49</v>
      </c>
      <c r="E14" s="128" t="s">
        <v>50</v>
      </c>
      <c r="F14" s="134"/>
      <c r="G14" s="130">
        <v>3</v>
      </c>
      <c r="H14" s="131" t="s">
        <v>56</v>
      </c>
      <c r="I14" s="132">
        <f>0.1505*500</f>
        <v>75.25</v>
      </c>
      <c r="J14" s="133">
        <f t="shared" si="0"/>
        <v>225.75</v>
      </c>
      <c r="K14" s="133">
        <f t="shared" si="1"/>
        <v>677.25</v>
      </c>
      <c r="L14" s="155"/>
      <c r="M14" s="157">
        <f t="shared" si="2"/>
        <v>0</v>
      </c>
      <c r="N14" s="195">
        <f t="shared" si="3"/>
        <v>0</v>
      </c>
      <c r="O14" s="181"/>
      <c r="P14" s="126"/>
      <c r="Q14" s="168"/>
      <c r="R14" s="164"/>
      <c r="S14" s="125"/>
      <c r="T14" s="125"/>
      <c r="U14" s="125"/>
      <c r="V14" s="125"/>
      <c r="W14" s="125"/>
      <c r="X14" s="125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</row>
    <row r="15" spans="1:38" s="124" customFormat="1" ht="45.95" customHeight="1">
      <c r="A15" s="123"/>
      <c r="B15" s="194">
        <v>4</v>
      </c>
      <c r="C15" s="127" t="s">
        <v>68</v>
      </c>
      <c r="D15" s="128" t="s">
        <v>47</v>
      </c>
      <c r="E15" s="128" t="s">
        <v>48</v>
      </c>
      <c r="F15" s="129"/>
      <c r="G15" s="130">
        <f>22000</f>
        <v>22000</v>
      </c>
      <c r="H15" s="131" t="s">
        <v>17</v>
      </c>
      <c r="I15" s="132">
        <v>1.678E-2</v>
      </c>
      <c r="J15" s="133">
        <f t="shared" si="0"/>
        <v>369.16</v>
      </c>
      <c r="K15" s="133">
        <f t="shared" si="1"/>
        <v>1107.48</v>
      </c>
      <c r="L15" s="154"/>
      <c r="M15" s="157">
        <f t="shared" si="2"/>
        <v>0</v>
      </c>
      <c r="N15" s="195">
        <f t="shared" si="3"/>
        <v>0</v>
      </c>
      <c r="O15" s="181"/>
      <c r="P15" s="126"/>
      <c r="Q15" s="168"/>
      <c r="R15" s="164"/>
      <c r="S15" s="125"/>
      <c r="T15" s="125"/>
      <c r="U15" s="125"/>
      <c r="V15" s="125"/>
      <c r="W15" s="125"/>
      <c r="X15" s="125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</row>
    <row r="16" spans="1:38" s="124" customFormat="1" ht="45.95" customHeight="1">
      <c r="A16" s="123"/>
      <c r="B16" s="196">
        <v>5</v>
      </c>
      <c r="C16" s="127" t="s">
        <v>69</v>
      </c>
      <c r="D16" s="128" t="s">
        <v>47</v>
      </c>
      <c r="E16" s="128" t="s">
        <v>48</v>
      </c>
      <c r="F16" s="134"/>
      <c r="G16" s="130">
        <v>584102</v>
      </c>
      <c r="H16" s="131" t="s">
        <v>17</v>
      </c>
      <c r="I16" s="132">
        <v>5.4620000000000002E-2</v>
      </c>
      <c r="J16" s="133">
        <f t="shared" si="0"/>
        <v>31903.65</v>
      </c>
      <c r="K16" s="133">
        <f t="shared" si="1"/>
        <v>95710.95</v>
      </c>
      <c r="L16" s="155"/>
      <c r="M16" s="157">
        <f t="shared" si="2"/>
        <v>0</v>
      </c>
      <c r="N16" s="195">
        <f t="shared" si="3"/>
        <v>0</v>
      </c>
      <c r="O16" s="181"/>
      <c r="P16" s="126"/>
      <c r="Q16" s="168"/>
      <c r="R16" s="164"/>
      <c r="S16" s="125"/>
      <c r="T16" s="125"/>
      <c r="U16" s="125"/>
      <c r="V16" s="125"/>
      <c r="W16" s="125"/>
      <c r="X16" s="125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</row>
    <row r="17" spans="1:38" s="124" customFormat="1" ht="45.95" customHeight="1">
      <c r="A17" s="123"/>
      <c r="B17" s="194">
        <v>6</v>
      </c>
      <c r="C17" s="127" t="s">
        <v>70</v>
      </c>
      <c r="D17" s="128" t="s">
        <v>49</v>
      </c>
      <c r="E17" s="128" t="s">
        <v>50</v>
      </c>
      <c r="F17" s="129"/>
      <c r="G17" s="130">
        <v>7</v>
      </c>
      <c r="H17" s="131" t="s">
        <v>56</v>
      </c>
      <c r="I17" s="132">
        <v>26</v>
      </c>
      <c r="J17" s="133">
        <f t="shared" si="0"/>
        <v>182</v>
      </c>
      <c r="K17" s="133">
        <f t="shared" si="1"/>
        <v>546</v>
      </c>
      <c r="L17" s="154"/>
      <c r="M17" s="157">
        <f t="shared" si="2"/>
        <v>0</v>
      </c>
      <c r="N17" s="195">
        <f t="shared" si="3"/>
        <v>0</v>
      </c>
      <c r="O17" s="181"/>
      <c r="P17" s="126"/>
      <c r="Q17" s="168"/>
      <c r="R17" s="164"/>
      <c r="S17" s="125"/>
      <c r="T17" s="125"/>
      <c r="U17" s="125"/>
      <c r="V17" s="125"/>
      <c r="W17" s="125"/>
      <c r="X17" s="125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6"/>
      <c r="AJ17" s="126"/>
      <c r="AK17" s="126"/>
      <c r="AL17" s="126"/>
    </row>
    <row r="18" spans="1:38" s="124" customFormat="1" ht="45.95" customHeight="1">
      <c r="A18" s="123"/>
      <c r="B18" s="196">
        <v>7</v>
      </c>
      <c r="C18" s="127" t="s">
        <v>71</v>
      </c>
      <c r="D18" s="128" t="s">
        <v>49</v>
      </c>
      <c r="E18" s="128" t="s">
        <v>50</v>
      </c>
      <c r="F18" s="134"/>
      <c r="G18" s="130">
        <v>400</v>
      </c>
      <c r="H18" s="131" t="s">
        <v>56</v>
      </c>
      <c r="I18" s="132">
        <v>24.8</v>
      </c>
      <c r="J18" s="133">
        <f t="shared" si="0"/>
        <v>9920</v>
      </c>
      <c r="K18" s="133">
        <f t="shared" si="1"/>
        <v>29760</v>
      </c>
      <c r="L18" s="155"/>
      <c r="M18" s="157">
        <f t="shared" si="2"/>
        <v>0</v>
      </c>
      <c r="N18" s="195">
        <f t="shared" si="3"/>
        <v>0</v>
      </c>
      <c r="O18" s="181"/>
      <c r="P18" s="126"/>
      <c r="Q18" s="168"/>
      <c r="R18" s="164"/>
      <c r="S18" s="125"/>
      <c r="T18" s="125"/>
      <c r="U18" s="125"/>
      <c r="V18" s="125"/>
      <c r="W18" s="125"/>
      <c r="X18" s="125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</row>
    <row r="19" spans="1:38" s="124" customFormat="1" ht="45.95" customHeight="1">
      <c r="A19" s="123"/>
      <c r="B19" s="194">
        <v>8</v>
      </c>
      <c r="C19" s="127" t="s">
        <v>72</v>
      </c>
      <c r="D19" s="128" t="s">
        <v>47</v>
      </c>
      <c r="E19" s="128" t="s">
        <v>48</v>
      </c>
      <c r="F19" s="129"/>
      <c r="G19" s="130">
        <v>264500</v>
      </c>
      <c r="H19" s="131" t="s">
        <v>17</v>
      </c>
      <c r="I19" s="132">
        <v>5.3080000000000002E-2</v>
      </c>
      <c r="J19" s="133">
        <f t="shared" si="0"/>
        <v>14039.66</v>
      </c>
      <c r="K19" s="133">
        <f t="shared" si="1"/>
        <v>42118.98</v>
      </c>
      <c r="L19" s="154"/>
      <c r="M19" s="157">
        <f t="shared" si="2"/>
        <v>0</v>
      </c>
      <c r="N19" s="195">
        <f t="shared" si="3"/>
        <v>0</v>
      </c>
      <c r="O19" s="181"/>
      <c r="P19" s="126"/>
      <c r="Q19" s="168"/>
      <c r="R19" s="164"/>
      <c r="S19" s="125"/>
      <c r="T19" s="125"/>
      <c r="U19" s="125"/>
      <c r="V19" s="125"/>
      <c r="W19" s="125"/>
      <c r="X19" s="125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</row>
    <row r="20" spans="1:38" s="124" customFormat="1" ht="45.95" customHeight="1">
      <c r="A20" s="123"/>
      <c r="B20" s="197">
        <v>9</v>
      </c>
      <c r="C20" s="127" t="s">
        <v>73</v>
      </c>
      <c r="D20" s="128" t="s">
        <v>49</v>
      </c>
      <c r="E20" s="128" t="s">
        <v>50</v>
      </c>
      <c r="F20" s="135"/>
      <c r="G20" s="130">
        <v>3</v>
      </c>
      <c r="H20" s="131" t="s">
        <v>56</v>
      </c>
      <c r="I20" s="132">
        <v>25.5</v>
      </c>
      <c r="J20" s="133">
        <f t="shared" si="0"/>
        <v>76.5</v>
      </c>
      <c r="K20" s="133">
        <f t="shared" si="1"/>
        <v>229.5</v>
      </c>
      <c r="L20" s="156"/>
      <c r="M20" s="157">
        <f t="shared" si="2"/>
        <v>0</v>
      </c>
      <c r="N20" s="195">
        <f t="shared" si="3"/>
        <v>0</v>
      </c>
      <c r="O20" s="181"/>
      <c r="P20" s="126"/>
      <c r="Q20" s="168"/>
      <c r="R20" s="164"/>
      <c r="S20" s="125"/>
      <c r="T20" s="125"/>
      <c r="U20" s="125"/>
      <c r="V20" s="125"/>
      <c r="W20" s="125"/>
      <c r="X20" s="125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</row>
    <row r="21" spans="1:38" s="124" customFormat="1" ht="45.95" customHeight="1">
      <c r="A21" s="123"/>
      <c r="B21" s="196">
        <v>10</v>
      </c>
      <c r="C21" s="127" t="s">
        <v>74</v>
      </c>
      <c r="D21" s="128" t="s">
        <v>47</v>
      </c>
      <c r="E21" s="128" t="s">
        <v>51</v>
      </c>
      <c r="F21" s="134"/>
      <c r="G21" s="130">
        <v>2500</v>
      </c>
      <c r="H21" s="131" t="s">
        <v>17</v>
      </c>
      <c r="I21" s="132">
        <v>2.7740000000000001E-2</v>
      </c>
      <c r="J21" s="133">
        <f t="shared" si="0"/>
        <v>69.349999999999994</v>
      </c>
      <c r="K21" s="133">
        <f t="shared" si="1"/>
        <v>208.05</v>
      </c>
      <c r="L21" s="155"/>
      <c r="M21" s="157">
        <f t="shared" si="2"/>
        <v>0</v>
      </c>
      <c r="N21" s="195">
        <f t="shared" si="3"/>
        <v>0</v>
      </c>
      <c r="O21" s="181"/>
      <c r="P21" s="126"/>
      <c r="Q21" s="168"/>
      <c r="R21" s="164"/>
      <c r="S21" s="125"/>
      <c r="T21" s="125"/>
      <c r="U21" s="125"/>
      <c r="V21" s="125"/>
      <c r="W21" s="125"/>
      <c r="X21" s="125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</row>
    <row r="22" spans="1:38" s="124" customFormat="1" ht="45.95" customHeight="1">
      <c r="A22" s="123"/>
      <c r="B22" s="194">
        <v>11</v>
      </c>
      <c r="C22" s="127" t="s">
        <v>75</v>
      </c>
      <c r="D22" s="128" t="s">
        <v>47</v>
      </c>
      <c r="E22" s="128" t="s">
        <v>51</v>
      </c>
      <c r="F22" s="129"/>
      <c r="G22" s="130">
        <v>2500</v>
      </c>
      <c r="H22" s="131" t="s">
        <v>17</v>
      </c>
      <c r="I22" s="132">
        <v>2.7740000000000001E-2</v>
      </c>
      <c r="J22" s="133">
        <f t="shared" si="0"/>
        <v>69.349999999999994</v>
      </c>
      <c r="K22" s="133">
        <f t="shared" si="1"/>
        <v>208.05</v>
      </c>
      <c r="L22" s="154"/>
      <c r="M22" s="157">
        <f t="shared" si="2"/>
        <v>0</v>
      </c>
      <c r="N22" s="195">
        <f t="shared" si="3"/>
        <v>0</v>
      </c>
      <c r="O22" s="181"/>
      <c r="P22" s="126"/>
      <c r="Q22" s="168"/>
      <c r="R22" s="164"/>
      <c r="S22" s="125"/>
      <c r="T22" s="125"/>
      <c r="U22" s="125"/>
      <c r="V22" s="125"/>
      <c r="W22" s="125"/>
      <c r="X22" s="125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</row>
    <row r="23" spans="1:38" s="124" customFormat="1" ht="45.95" customHeight="1">
      <c r="A23" s="123"/>
      <c r="B23" s="197">
        <v>12</v>
      </c>
      <c r="C23" s="127" t="s">
        <v>76</v>
      </c>
      <c r="D23" s="128" t="s">
        <v>49</v>
      </c>
      <c r="E23" s="128" t="s">
        <v>52</v>
      </c>
      <c r="F23" s="135"/>
      <c r="G23" s="130">
        <v>1000</v>
      </c>
      <c r="H23" s="131" t="s">
        <v>17</v>
      </c>
      <c r="I23" s="132">
        <v>0.10489999999999999</v>
      </c>
      <c r="J23" s="133">
        <f t="shared" si="0"/>
        <v>104.9</v>
      </c>
      <c r="K23" s="133">
        <f t="shared" si="1"/>
        <v>314.7</v>
      </c>
      <c r="L23" s="156"/>
      <c r="M23" s="157">
        <f t="shared" si="2"/>
        <v>0</v>
      </c>
      <c r="N23" s="195">
        <f t="shared" si="3"/>
        <v>0</v>
      </c>
      <c r="O23" s="181"/>
      <c r="P23" s="126"/>
      <c r="Q23" s="168"/>
      <c r="R23" s="164"/>
      <c r="S23" s="125"/>
      <c r="T23" s="125"/>
      <c r="U23" s="125"/>
      <c r="V23" s="125"/>
      <c r="W23" s="125"/>
      <c r="X23" s="125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  <c r="AJ23" s="126"/>
      <c r="AK23" s="126"/>
      <c r="AL23" s="126"/>
    </row>
    <row r="24" spans="1:38" s="124" customFormat="1" ht="45.95" customHeight="1">
      <c r="A24" s="123"/>
      <c r="B24" s="196">
        <v>13</v>
      </c>
      <c r="C24" s="127" t="s">
        <v>77</v>
      </c>
      <c r="D24" s="128" t="s">
        <v>49</v>
      </c>
      <c r="E24" s="128" t="s">
        <v>53</v>
      </c>
      <c r="F24" s="134"/>
      <c r="G24" s="130">
        <v>225</v>
      </c>
      <c r="H24" s="131" t="s">
        <v>56</v>
      </c>
      <c r="I24" s="132">
        <v>11.9</v>
      </c>
      <c r="J24" s="133">
        <f t="shared" si="0"/>
        <v>2677.5</v>
      </c>
      <c r="K24" s="133">
        <f t="shared" si="1"/>
        <v>8032.5</v>
      </c>
      <c r="L24" s="155"/>
      <c r="M24" s="157">
        <f t="shared" si="2"/>
        <v>0</v>
      </c>
      <c r="N24" s="195">
        <f t="shared" si="3"/>
        <v>0</v>
      </c>
      <c r="O24" s="181"/>
      <c r="P24" s="126"/>
      <c r="Q24" s="168"/>
      <c r="R24" s="164"/>
      <c r="S24" s="125"/>
      <c r="T24" s="125"/>
      <c r="U24" s="125"/>
      <c r="V24" s="125"/>
      <c r="W24" s="125"/>
      <c r="X24" s="125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6"/>
      <c r="AL24" s="126"/>
    </row>
    <row r="25" spans="1:38" s="124" customFormat="1" ht="45.95" customHeight="1">
      <c r="A25" s="123"/>
      <c r="B25" s="194">
        <v>14</v>
      </c>
      <c r="C25" s="127" t="s">
        <v>78</v>
      </c>
      <c r="D25" s="128" t="s">
        <v>47</v>
      </c>
      <c r="E25" s="128" t="s">
        <v>51</v>
      </c>
      <c r="F25" s="129"/>
      <c r="G25" s="130">
        <f>3000*1.2</f>
        <v>3600</v>
      </c>
      <c r="H25" s="131" t="s">
        <v>17</v>
      </c>
      <c r="I25" s="132">
        <v>8.1369999999999998E-2</v>
      </c>
      <c r="J25" s="133">
        <f t="shared" si="0"/>
        <v>292.93</v>
      </c>
      <c r="K25" s="133">
        <f t="shared" si="1"/>
        <v>878.79</v>
      </c>
      <c r="L25" s="154"/>
      <c r="M25" s="157">
        <f t="shared" si="2"/>
        <v>0</v>
      </c>
      <c r="N25" s="195">
        <f t="shared" si="3"/>
        <v>0</v>
      </c>
      <c r="O25" s="181"/>
      <c r="P25" s="126"/>
      <c r="Q25" s="168"/>
      <c r="R25" s="164"/>
      <c r="S25" s="125"/>
      <c r="T25" s="125"/>
      <c r="U25" s="125"/>
      <c r="V25" s="125"/>
      <c r="W25" s="125"/>
      <c r="X25" s="125"/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6"/>
      <c r="AL25" s="126"/>
    </row>
    <row r="26" spans="1:38" s="124" customFormat="1" ht="45.95" customHeight="1">
      <c r="A26" s="123"/>
      <c r="B26" s="197">
        <v>15</v>
      </c>
      <c r="C26" s="127" t="s">
        <v>79</v>
      </c>
      <c r="D26" s="128" t="s">
        <v>17</v>
      </c>
      <c r="E26" s="128" t="s">
        <v>17</v>
      </c>
      <c r="F26" s="129"/>
      <c r="G26" s="130">
        <v>225</v>
      </c>
      <c r="H26" s="131" t="s">
        <v>17</v>
      </c>
      <c r="I26" s="132">
        <v>1.9</v>
      </c>
      <c r="J26" s="133">
        <f t="shared" si="0"/>
        <v>427.5</v>
      </c>
      <c r="K26" s="133">
        <f t="shared" si="1"/>
        <v>1282.5</v>
      </c>
      <c r="L26" s="154"/>
      <c r="M26" s="157">
        <f t="shared" si="2"/>
        <v>0</v>
      </c>
      <c r="N26" s="195">
        <f t="shared" si="3"/>
        <v>0</v>
      </c>
      <c r="O26" s="181"/>
      <c r="P26" s="126"/>
      <c r="Q26" s="168"/>
      <c r="R26" s="164"/>
      <c r="S26" s="125"/>
      <c r="T26" s="125"/>
      <c r="U26" s="125"/>
      <c r="V26" s="125"/>
      <c r="W26" s="125"/>
      <c r="X26" s="125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</row>
    <row r="27" spans="1:38" s="151" customFormat="1" ht="45.95" customHeight="1" thickBot="1">
      <c r="A27" s="150"/>
      <c r="B27" s="198">
        <v>16</v>
      </c>
      <c r="C27" s="199" t="s">
        <v>105</v>
      </c>
      <c r="D27" s="267" t="s">
        <v>17</v>
      </c>
      <c r="E27" s="267" t="s">
        <v>17</v>
      </c>
      <c r="F27" s="265" t="s">
        <v>106</v>
      </c>
      <c r="G27" s="266" t="s">
        <v>106</v>
      </c>
      <c r="H27" s="267" t="s">
        <v>17</v>
      </c>
      <c r="I27" s="266" t="s">
        <v>106</v>
      </c>
      <c r="J27" s="268">
        <v>17121</v>
      </c>
      <c r="K27" s="268">
        <f t="shared" si="1"/>
        <v>51363</v>
      </c>
      <c r="L27" s="269">
        <v>0</v>
      </c>
      <c r="M27" s="270">
        <f>+J27</f>
        <v>17121</v>
      </c>
      <c r="N27" s="271">
        <f>+K27</f>
        <v>51363</v>
      </c>
      <c r="O27" s="182"/>
      <c r="P27" s="153"/>
      <c r="Q27" s="169"/>
      <c r="R27" s="165"/>
      <c r="S27" s="152"/>
      <c r="T27" s="152"/>
      <c r="U27" s="152"/>
      <c r="V27" s="152"/>
      <c r="W27" s="152"/>
      <c r="X27" s="152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</row>
    <row r="28" spans="1:38" s="141" customFormat="1" ht="4.9000000000000004" customHeight="1" thickBot="1">
      <c r="A28" s="137"/>
      <c r="B28" s="137"/>
      <c r="C28" s="137"/>
      <c r="D28" s="137"/>
      <c r="E28" s="137"/>
      <c r="F28" s="138"/>
      <c r="G28" s="139"/>
      <c r="H28" s="137"/>
      <c r="I28" s="137"/>
      <c r="J28" s="137"/>
      <c r="K28" s="137"/>
      <c r="L28" s="140"/>
      <c r="M28" s="137"/>
      <c r="N28" s="137"/>
      <c r="O28" s="144"/>
      <c r="P28" s="144"/>
      <c r="Q28" s="142"/>
      <c r="R28" s="166"/>
      <c r="S28" s="143"/>
      <c r="T28" s="143"/>
      <c r="U28" s="143"/>
      <c r="V28" s="143"/>
      <c r="W28" s="143"/>
      <c r="X28" s="143"/>
      <c r="Y28" s="143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</row>
    <row r="29" spans="1:38" s="141" customFormat="1" ht="16.899999999999999" customHeight="1" thickBot="1">
      <c r="A29" s="137"/>
      <c r="B29" s="145"/>
      <c r="C29" s="146" t="s">
        <v>11</v>
      </c>
      <c r="D29" s="137"/>
      <c r="E29" s="143"/>
      <c r="F29" s="143"/>
      <c r="G29" s="144"/>
      <c r="H29" s="144"/>
      <c r="I29" s="158" t="s">
        <v>9</v>
      </c>
      <c r="J29" s="201">
        <f>SUM(J12:J27)</f>
        <v>102728.39</v>
      </c>
      <c r="K29" s="201">
        <f>SUM(K12:K27)</f>
        <v>308185.17</v>
      </c>
      <c r="L29" s="158" t="s">
        <v>80</v>
      </c>
      <c r="M29" s="202">
        <f>SUM(M12:M27)</f>
        <v>17121</v>
      </c>
      <c r="N29" s="203">
        <f>SUM(N12:N27)</f>
        <v>51363</v>
      </c>
      <c r="O29" s="200"/>
      <c r="P29" s="144"/>
      <c r="Q29" s="142"/>
      <c r="R29" s="166"/>
      <c r="S29" s="143"/>
      <c r="T29" s="143"/>
      <c r="U29" s="143"/>
      <c r="V29" s="143"/>
      <c r="W29" s="143"/>
      <c r="X29" s="143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</row>
    <row r="30" spans="1:38" s="141" customFormat="1" ht="4.9000000000000004" customHeight="1">
      <c r="A30" s="137"/>
      <c r="B30" s="137"/>
      <c r="C30" s="137"/>
      <c r="D30" s="137"/>
      <c r="E30" s="137"/>
      <c r="F30" s="137"/>
      <c r="G30" s="139"/>
      <c r="H30" s="137"/>
      <c r="I30" s="137"/>
      <c r="J30" s="137"/>
      <c r="K30" s="137"/>
      <c r="L30" s="137"/>
      <c r="M30" s="137"/>
      <c r="N30" s="137"/>
      <c r="O30" s="136"/>
      <c r="P30" s="143"/>
      <c r="Q30" s="143"/>
      <c r="R30" s="166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4"/>
      <c r="AE30" s="144"/>
      <c r="AF30" s="144"/>
      <c r="AG30" s="144"/>
      <c r="AH30" s="144"/>
      <c r="AI30" s="144"/>
      <c r="AJ30" s="144"/>
      <c r="AK30" s="144"/>
      <c r="AL30" s="144"/>
    </row>
    <row r="31" spans="1:38" s="124" customFormat="1" ht="15">
      <c r="A31" s="147"/>
      <c r="B31" s="148" t="s">
        <v>19</v>
      </c>
      <c r="C31" s="147"/>
      <c r="D31" s="147"/>
      <c r="E31" s="147"/>
      <c r="F31" s="147"/>
      <c r="G31" s="149"/>
      <c r="H31" s="147"/>
      <c r="I31" s="147"/>
      <c r="J31" s="147"/>
      <c r="K31" s="147"/>
      <c r="L31" s="147"/>
      <c r="M31" s="147"/>
      <c r="N31" s="147"/>
      <c r="O31" s="136"/>
      <c r="P31" s="125"/>
      <c r="Q31" s="125"/>
      <c r="R31" s="164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6"/>
      <c r="AG31" s="126"/>
      <c r="AH31" s="126"/>
      <c r="AI31" s="126"/>
      <c r="AJ31" s="126"/>
      <c r="AK31" s="126"/>
      <c r="AL31" s="126"/>
    </row>
    <row r="32" spans="1:38" s="35" customFormat="1" ht="18">
      <c r="A32" s="50"/>
      <c r="B32" s="51"/>
      <c r="C32" s="50"/>
      <c r="D32" s="50"/>
      <c r="E32" s="50"/>
      <c r="F32" s="50"/>
      <c r="G32" s="61"/>
      <c r="H32" s="50"/>
      <c r="I32" s="50"/>
      <c r="J32" s="50"/>
      <c r="K32" s="50"/>
      <c r="L32" s="50"/>
      <c r="M32" s="64"/>
      <c r="N32" s="42"/>
      <c r="O32" s="49"/>
      <c r="P32" s="33"/>
      <c r="Q32" s="33"/>
      <c r="R32" s="16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4"/>
      <c r="AH32" s="34"/>
      <c r="AI32" s="34"/>
      <c r="AJ32" s="34"/>
      <c r="AK32" s="34"/>
      <c r="AL32" s="34"/>
    </row>
    <row r="33" spans="2:38" s="31" customFormat="1" ht="17.25" thickBot="1">
      <c r="G33" s="58"/>
      <c r="O33" s="49"/>
      <c r="P33" s="33"/>
      <c r="Q33" s="33"/>
      <c r="R33" s="16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</row>
    <row r="34" spans="2:38" s="31" customFormat="1" ht="6.95" customHeight="1" thickTop="1">
      <c r="B34" s="233"/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1"/>
      <c r="N34" s="230"/>
      <c r="O34" s="241"/>
      <c r="P34" s="33"/>
      <c r="Q34" s="33"/>
      <c r="R34" s="16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</row>
    <row r="35" spans="2:38" s="31" customFormat="1">
      <c r="B35" s="229" t="s">
        <v>16</v>
      </c>
      <c r="C35" s="240"/>
      <c r="D35" s="240"/>
      <c r="E35" s="240"/>
      <c r="F35" s="240"/>
      <c r="G35" s="240"/>
      <c r="H35" s="240"/>
      <c r="I35" s="240"/>
      <c r="J35" s="123"/>
      <c r="K35" s="123"/>
      <c r="L35" s="123"/>
      <c r="N35" s="228"/>
      <c r="O35" s="241"/>
      <c r="P35" s="33"/>
      <c r="Q35" s="33"/>
      <c r="R35" s="16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</row>
    <row r="36" spans="2:38" s="31" customFormat="1" ht="6.95" customHeight="1">
      <c r="B36" s="227"/>
      <c r="C36" s="240"/>
      <c r="D36" s="240"/>
      <c r="E36" s="240"/>
      <c r="F36" s="240"/>
      <c r="G36" s="240"/>
      <c r="H36" s="240"/>
      <c r="I36" s="240"/>
      <c r="J36" s="123"/>
      <c r="K36" s="123"/>
      <c r="L36" s="123"/>
      <c r="N36" s="228"/>
      <c r="O36" s="241"/>
      <c r="P36" s="33"/>
      <c r="Q36" s="33"/>
      <c r="R36" s="16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</row>
    <row r="37" spans="2:38" s="31" customFormat="1">
      <c r="B37" s="226" t="s">
        <v>81</v>
      </c>
      <c r="C37" s="240"/>
      <c r="D37" s="239"/>
      <c r="E37" s="239"/>
      <c r="F37" s="239"/>
      <c r="G37" s="239"/>
      <c r="H37" s="239"/>
      <c r="I37" s="239"/>
      <c r="J37" s="238"/>
      <c r="K37" s="238"/>
      <c r="L37" s="123"/>
      <c r="N37" s="228"/>
      <c r="O37" s="241"/>
      <c r="P37" s="33"/>
      <c r="Q37" s="33"/>
      <c r="R37" s="16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</row>
    <row r="38" spans="2:38" s="31" customFormat="1">
      <c r="B38" s="225" t="s">
        <v>39</v>
      </c>
      <c r="C38" s="240"/>
      <c r="D38" s="239"/>
      <c r="E38" s="239"/>
      <c r="F38" s="239"/>
      <c r="G38" s="239"/>
      <c r="H38" s="239"/>
      <c r="I38" s="239"/>
      <c r="J38" s="238"/>
      <c r="K38" s="238"/>
      <c r="L38" s="123"/>
      <c r="N38" s="228"/>
      <c r="O38" s="241"/>
      <c r="P38" s="33"/>
      <c r="Q38" s="33"/>
      <c r="R38" s="16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</row>
    <row r="39" spans="2:38" s="31" customFormat="1" ht="6.95" customHeight="1">
      <c r="B39" s="225"/>
      <c r="C39" s="240"/>
      <c r="D39" s="239"/>
      <c r="E39" s="239"/>
      <c r="F39" s="239"/>
      <c r="G39" s="239"/>
      <c r="H39" s="239"/>
      <c r="I39" s="239"/>
      <c r="J39" s="238"/>
      <c r="K39" s="238"/>
      <c r="L39" s="123"/>
      <c r="N39" s="228"/>
      <c r="O39" s="241"/>
      <c r="P39" s="33"/>
      <c r="Q39" s="33"/>
      <c r="R39" s="16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</row>
    <row r="40" spans="2:38" s="31" customFormat="1" ht="17.25" thickBot="1">
      <c r="B40" s="243" t="s">
        <v>107</v>
      </c>
      <c r="C40" s="237"/>
      <c r="D40" s="237"/>
      <c r="E40" s="237"/>
      <c r="F40" s="237"/>
      <c r="G40" s="237"/>
      <c r="H40" s="237"/>
      <c r="I40" s="237"/>
      <c r="J40" s="236"/>
      <c r="K40" s="236"/>
      <c r="L40" s="236"/>
      <c r="M40" s="52"/>
      <c r="N40" s="224"/>
      <c r="O40" s="241"/>
      <c r="P40" s="33"/>
      <c r="Q40" s="33"/>
      <c r="R40" s="16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</row>
    <row r="41" spans="2:38" s="31" customFormat="1" ht="6.95" customHeight="1" thickTop="1" thickBot="1">
      <c r="B41" s="223"/>
      <c r="C41" s="222"/>
      <c r="D41" s="221"/>
      <c r="E41" s="221"/>
      <c r="F41" s="221"/>
      <c r="G41" s="221"/>
      <c r="H41" s="221"/>
      <c r="I41" s="221"/>
      <c r="J41" s="220"/>
      <c r="K41" s="220"/>
      <c r="L41" s="235"/>
      <c r="M41" s="242"/>
      <c r="N41" s="204"/>
      <c r="O41" s="42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</row>
    <row r="42" spans="2:38" s="31" customFormat="1" ht="18" thickTop="1" thickBot="1">
      <c r="G42" s="58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</row>
    <row r="43" spans="2:38" s="31" customFormat="1" ht="76.5" customHeight="1" thickBot="1">
      <c r="B43" s="307" t="s">
        <v>37</v>
      </c>
      <c r="C43" s="307"/>
      <c r="D43" s="307"/>
      <c r="E43" s="307"/>
      <c r="F43" s="307"/>
      <c r="G43" s="307"/>
      <c r="H43" s="307"/>
      <c r="I43" s="307"/>
      <c r="J43" s="307"/>
      <c r="K43" s="72"/>
      <c r="L43" s="72"/>
      <c r="M43" s="72"/>
      <c r="N43" s="72"/>
      <c r="P43" s="299" t="str">
        <f>+'Indicacions prèvies'!B2</f>
        <v>EXPD. CLILAB
2025/05</v>
      </c>
      <c r="Q43" s="300"/>
      <c r="R43" s="301" t="str">
        <f>+'Indicacions prèvies'!C2</f>
        <v>SUBMINISTRAMENT D’ETIQUETES DE CODI DE BARRES I CESSIÓ D’EQUIPAMENT, PER A LA REALITZACIÓ DE L’ACTIVITAT ANALÍTICA ALS LABORATORIS DEL CONSORCI DEL LABORATORI INTERCOMARCAL DE L’ALT PENEDÈS, L’ANOIA I EL GARRAF (CLILAB Diagnòstics)</v>
      </c>
      <c r="S43" s="302"/>
      <c r="T43" s="302"/>
      <c r="U43" s="302"/>
      <c r="V43" s="302"/>
      <c r="W43" s="302"/>
      <c r="X43" s="302"/>
      <c r="Y43" s="302"/>
      <c r="Z43" s="302"/>
      <c r="AA43" s="302"/>
      <c r="AB43" s="302"/>
      <c r="AC43" s="302"/>
      <c r="AD43" s="302"/>
      <c r="AE43" s="302"/>
      <c r="AF43" s="302"/>
      <c r="AG43" s="303"/>
      <c r="AH43" s="33"/>
      <c r="AI43" s="33"/>
      <c r="AJ43" s="33"/>
      <c r="AK43" s="33"/>
      <c r="AL43" s="33"/>
    </row>
    <row r="44" spans="2:38" s="31" customFormat="1" ht="19.899999999999999" customHeight="1" thickBot="1">
      <c r="C44" s="319"/>
      <c r="D44" s="319"/>
      <c r="E44" s="319"/>
      <c r="F44" s="319"/>
      <c r="G44" s="319"/>
      <c r="H44" s="319"/>
      <c r="I44" s="319"/>
      <c r="J44" s="79"/>
      <c r="K44" s="73"/>
      <c r="L44" s="73"/>
      <c r="M44" s="73"/>
      <c r="N44" s="74"/>
      <c r="P44" s="304" t="s">
        <v>5</v>
      </c>
      <c r="Q44" s="305"/>
      <c r="R44" s="305"/>
      <c r="S44" s="305"/>
      <c r="T44" s="305"/>
      <c r="U44" s="305"/>
      <c r="V44" s="305"/>
      <c r="W44" s="305"/>
      <c r="X44" s="305"/>
      <c r="Y44" s="306"/>
      <c r="Z44" s="1"/>
      <c r="AA44" s="1"/>
      <c r="AB44" s="1"/>
      <c r="AC44" s="1"/>
      <c r="AD44" s="1"/>
      <c r="AE44" s="1"/>
      <c r="AF44" s="1"/>
      <c r="AG44" s="71"/>
      <c r="AH44" s="33"/>
      <c r="AI44" s="33"/>
      <c r="AJ44" s="33"/>
      <c r="AK44" s="33"/>
      <c r="AL44" s="33"/>
    </row>
    <row r="45" spans="2:38" s="52" customFormat="1" ht="21" thickBot="1">
      <c r="C45" s="80"/>
      <c r="D45" s="80"/>
      <c r="E45" s="80"/>
      <c r="F45" s="80"/>
      <c r="G45" s="80"/>
      <c r="H45" s="75"/>
      <c r="I45" s="80"/>
      <c r="J45" s="80"/>
      <c r="K45" s="75"/>
      <c r="L45" s="75"/>
      <c r="M45" s="75"/>
      <c r="N45" s="75"/>
      <c r="P45" s="325" t="s">
        <v>27</v>
      </c>
      <c r="Q45" s="326"/>
      <c r="R45" s="326"/>
      <c r="S45" s="326"/>
      <c r="T45" s="326"/>
      <c r="U45" s="327"/>
      <c r="V45" s="316" t="s">
        <v>36</v>
      </c>
      <c r="W45" s="317"/>
      <c r="X45" s="316" t="s">
        <v>59</v>
      </c>
      <c r="Y45" s="317"/>
      <c r="Z45" s="1"/>
      <c r="AA45" s="1"/>
      <c r="AB45" s="1"/>
      <c r="AC45" s="1"/>
      <c r="AD45" s="1"/>
      <c r="AE45" s="1"/>
      <c r="AF45" s="1"/>
      <c r="AG45" s="71"/>
      <c r="AH45" s="53"/>
      <c r="AI45" s="53"/>
      <c r="AJ45" s="53"/>
      <c r="AK45" s="53"/>
      <c r="AL45" s="53"/>
    </row>
    <row r="46" spans="2:38" s="31" customFormat="1" ht="21" customHeight="1" thickBot="1">
      <c r="C46" s="81"/>
      <c r="D46" s="81"/>
      <c r="E46" s="81"/>
      <c r="F46" s="82"/>
      <c r="G46" s="82"/>
      <c r="H46" s="77"/>
      <c r="I46" s="81"/>
      <c r="J46" s="81"/>
      <c r="K46" s="76"/>
      <c r="L46" s="77"/>
      <c r="M46" s="78"/>
      <c r="N46" s="78"/>
      <c r="P46" s="310" t="s">
        <v>28</v>
      </c>
      <c r="Q46" s="311"/>
      <c r="R46" s="312" t="s">
        <v>29</v>
      </c>
      <c r="S46" s="311"/>
      <c r="T46" s="312" t="s">
        <v>30</v>
      </c>
      <c r="U46" s="313"/>
      <c r="V46" s="314" t="s">
        <v>31</v>
      </c>
      <c r="W46" s="315"/>
      <c r="X46" s="314" t="s">
        <v>31</v>
      </c>
      <c r="Y46" s="315"/>
      <c r="Z46" s="320" t="s">
        <v>5</v>
      </c>
      <c r="AA46" s="321"/>
      <c r="AB46" s="321"/>
      <c r="AC46" s="321"/>
      <c r="AD46" s="322"/>
      <c r="AE46" s="102"/>
      <c r="AF46" s="323" t="s">
        <v>6</v>
      </c>
      <c r="AG46" s="324"/>
      <c r="AH46" s="33"/>
      <c r="AI46" s="33"/>
      <c r="AJ46" s="33"/>
      <c r="AK46" s="33"/>
      <c r="AL46" s="33"/>
    </row>
    <row r="47" spans="2:38" s="58" customFormat="1" ht="33.75" thickBot="1">
      <c r="C47" s="234"/>
      <c r="D47" s="234"/>
      <c r="E47" s="234"/>
      <c r="F47" s="234"/>
      <c r="G47" s="234"/>
      <c r="H47" s="234"/>
      <c r="I47" s="205"/>
      <c r="J47" s="205"/>
      <c r="K47" s="206"/>
      <c r="L47" s="206"/>
      <c r="M47" s="207"/>
      <c r="N47" s="207"/>
      <c r="P47" s="208" t="s">
        <v>15</v>
      </c>
      <c r="Q47" s="209" t="s">
        <v>32</v>
      </c>
      <c r="R47" s="209" t="s">
        <v>15</v>
      </c>
      <c r="S47" s="209" t="s">
        <v>32</v>
      </c>
      <c r="T47" s="209" t="s">
        <v>15</v>
      </c>
      <c r="U47" s="210" t="s">
        <v>32</v>
      </c>
      <c r="V47" s="211" t="s">
        <v>15</v>
      </c>
      <c r="W47" s="212" t="s">
        <v>32</v>
      </c>
      <c r="X47" s="211" t="s">
        <v>15</v>
      </c>
      <c r="Y47" s="212" t="s">
        <v>32</v>
      </c>
      <c r="Z47" s="213" t="s">
        <v>20</v>
      </c>
      <c r="AA47" s="214" t="s">
        <v>33</v>
      </c>
      <c r="AB47" s="211" t="s">
        <v>15</v>
      </c>
      <c r="AC47" s="212" t="s">
        <v>32</v>
      </c>
      <c r="AD47" s="215" t="s">
        <v>10</v>
      </c>
      <c r="AE47" s="216" t="s">
        <v>34</v>
      </c>
      <c r="AF47" s="217" t="s">
        <v>20</v>
      </c>
      <c r="AG47" s="218" t="s">
        <v>10</v>
      </c>
      <c r="AH47" s="219"/>
      <c r="AI47" s="219"/>
      <c r="AJ47" s="219"/>
      <c r="AK47" s="219"/>
      <c r="AL47" s="219"/>
    </row>
    <row r="48" spans="2:38" s="52" customFormat="1" ht="17.25" customHeight="1" thickBot="1">
      <c r="C48" s="83"/>
      <c r="D48" s="83"/>
      <c r="E48" s="83"/>
      <c r="F48" s="83"/>
      <c r="G48" s="83"/>
      <c r="H48" s="83"/>
      <c r="I48" s="84"/>
      <c r="J48" s="84"/>
      <c r="L48" s="97"/>
      <c r="M48" s="97"/>
      <c r="N48" s="97"/>
      <c r="P48" s="103">
        <f>+J29</f>
        <v>102728.39</v>
      </c>
      <c r="Q48" s="104">
        <v>0</v>
      </c>
      <c r="R48" s="105">
        <f>+J29</f>
        <v>102728.39</v>
      </c>
      <c r="S48" s="104">
        <v>0</v>
      </c>
      <c r="T48" s="105">
        <f>+J29</f>
        <v>102728.39</v>
      </c>
      <c r="U48" s="106">
        <f>+(P48+R48+T48)*0.2</f>
        <v>61637.034</v>
      </c>
      <c r="V48" s="107">
        <f>+J29</f>
        <v>102728.39</v>
      </c>
      <c r="W48" s="106">
        <f>U48</f>
        <v>61637.034</v>
      </c>
      <c r="X48" s="108">
        <f>+J29</f>
        <v>102728.39</v>
      </c>
      <c r="Y48" s="109">
        <f>+W48</f>
        <v>61637.034</v>
      </c>
      <c r="Z48" s="110">
        <f>+P48*$L$6</f>
        <v>308185.17</v>
      </c>
      <c r="AA48" s="111">
        <f>+Z48*0.2</f>
        <v>61637.034</v>
      </c>
      <c r="AB48" s="112">
        <f>+V48+X48</f>
        <v>205456.78</v>
      </c>
      <c r="AC48" s="113">
        <f>W48+Y48</f>
        <v>123274.068</v>
      </c>
      <c r="AD48" s="114">
        <f>Z48+AA48+AB48+AC48</f>
        <v>698553.05199999991</v>
      </c>
      <c r="AE48" s="115">
        <v>0.21</v>
      </c>
      <c r="AF48" s="110">
        <f>(+Z48)*1.21</f>
        <v>372904.05569999997</v>
      </c>
      <c r="AG48" s="116">
        <f>+AD48*(1+AE48)</f>
        <v>845249.19291999983</v>
      </c>
      <c r="AH48" s="53"/>
      <c r="AI48" s="53"/>
      <c r="AJ48" s="53"/>
      <c r="AK48" s="53"/>
      <c r="AL48" s="53"/>
    </row>
    <row r="49" spans="3:38" s="31" customFormat="1" ht="17.25" customHeight="1">
      <c r="C49" s="85"/>
      <c r="D49" s="85"/>
      <c r="E49" s="85"/>
      <c r="F49" s="85"/>
      <c r="G49" s="85"/>
      <c r="H49" s="85"/>
      <c r="I49" s="85"/>
      <c r="J49" s="85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</row>
    <row r="50" spans="3:38" s="31" customFormat="1" ht="39.6" customHeight="1">
      <c r="G50" s="58"/>
      <c r="P50" s="308" t="s">
        <v>35</v>
      </c>
      <c r="Q50" s="308"/>
      <c r="R50" s="308"/>
      <c r="S50" s="308"/>
      <c r="T50" s="308"/>
      <c r="U50" s="308"/>
      <c r="V50" s="308"/>
      <c r="W50" s="308"/>
      <c r="X50" s="308"/>
      <c r="Y50" s="308"/>
      <c r="Z50" s="308"/>
      <c r="AA50" s="308"/>
      <c r="AB50" s="308"/>
      <c r="AC50" s="308"/>
      <c r="AD50" s="308"/>
      <c r="AE50" s="308"/>
      <c r="AF50" s="308"/>
      <c r="AG50" s="309"/>
      <c r="AH50" s="33"/>
      <c r="AI50" s="33"/>
      <c r="AJ50" s="33"/>
      <c r="AK50" s="33"/>
      <c r="AL50" s="33"/>
    </row>
    <row r="51" spans="3:38" s="31" customFormat="1" ht="16.5" customHeight="1">
      <c r="G51" s="58"/>
      <c r="P51" s="318" t="s">
        <v>37</v>
      </c>
      <c r="Q51" s="318"/>
      <c r="R51" s="318"/>
      <c r="S51" s="318"/>
      <c r="T51" s="318"/>
      <c r="U51" s="318"/>
      <c r="V51" s="318"/>
      <c r="W51" s="318"/>
      <c r="X51" s="318"/>
      <c r="Y51" s="318"/>
      <c r="Z51" s="318"/>
      <c r="AA51" s="318"/>
      <c r="AB51" s="318"/>
      <c r="AC51" s="318"/>
      <c r="AD51" s="318"/>
      <c r="AE51" s="318"/>
      <c r="AF51" s="318"/>
      <c r="AG51" s="318"/>
      <c r="AH51" s="33"/>
      <c r="AI51" s="33"/>
      <c r="AJ51" s="33"/>
      <c r="AK51" s="33"/>
      <c r="AL51" s="33"/>
    </row>
    <row r="52" spans="3:38" s="31" customFormat="1" ht="16.5" customHeight="1">
      <c r="G52" s="58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</row>
    <row r="53" spans="3:38" s="31" customFormat="1">
      <c r="G53" s="58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</row>
    <row r="54" spans="3:38" s="31" customFormat="1">
      <c r="G54" s="58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</row>
    <row r="55" spans="3:38" s="31" customFormat="1">
      <c r="G55" s="58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</row>
    <row r="56" spans="3:38" s="31" customFormat="1">
      <c r="G56" s="58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</row>
    <row r="57" spans="3:38" s="31" customFormat="1">
      <c r="G57" s="58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</row>
    <row r="58" spans="3:38" s="31" customFormat="1">
      <c r="G58" s="58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</row>
    <row r="59" spans="3:38" s="31" customFormat="1">
      <c r="G59" s="58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</row>
    <row r="60" spans="3:38" s="31" customFormat="1">
      <c r="G60" s="58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</row>
    <row r="61" spans="3:38" s="31" customFormat="1">
      <c r="G61" s="58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</row>
    <row r="62" spans="3:38" s="31" customFormat="1">
      <c r="G62" s="58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</row>
    <row r="63" spans="3:38" s="31" customFormat="1">
      <c r="G63" s="58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</row>
    <row r="64" spans="3:38" s="31" customFormat="1">
      <c r="G64" s="58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</row>
    <row r="65" spans="7:38" s="31" customFormat="1">
      <c r="G65" s="58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</row>
    <row r="66" spans="7:38" s="31" customFormat="1">
      <c r="G66" s="58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</row>
    <row r="67" spans="7:38" s="31" customFormat="1">
      <c r="G67" s="58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</row>
    <row r="68" spans="7:38" s="31" customFormat="1">
      <c r="G68" s="58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</row>
    <row r="69" spans="7:38" s="31" customFormat="1">
      <c r="G69" s="58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</row>
    <row r="70" spans="7:38" s="31" customFormat="1">
      <c r="G70" s="58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</row>
    <row r="71" spans="7:38" s="31" customFormat="1">
      <c r="G71" s="58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</row>
    <row r="72" spans="7:38" s="31" customFormat="1">
      <c r="G72" s="58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</row>
    <row r="73" spans="7:38" s="31" customFormat="1">
      <c r="G73" s="58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</row>
    <row r="74" spans="7:38" s="31" customFormat="1">
      <c r="G74" s="58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</row>
    <row r="75" spans="7:38" s="31" customFormat="1">
      <c r="G75" s="58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</row>
    <row r="76" spans="7:38" s="31" customFormat="1">
      <c r="G76" s="58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</row>
    <row r="77" spans="7:38" s="31" customFormat="1">
      <c r="G77" s="58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</row>
    <row r="78" spans="7:38" s="31" customFormat="1">
      <c r="G78" s="58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</row>
    <row r="79" spans="7:38" s="31" customFormat="1">
      <c r="G79" s="58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</row>
    <row r="80" spans="7:38" s="31" customFormat="1">
      <c r="G80" s="58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</row>
    <row r="81" spans="7:38" s="31" customFormat="1">
      <c r="G81" s="58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</row>
    <row r="82" spans="7:38" s="31" customFormat="1">
      <c r="G82" s="58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</row>
    <row r="83" spans="7:38" s="31" customFormat="1">
      <c r="G83" s="58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</row>
    <row r="84" spans="7:38" s="31" customFormat="1">
      <c r="G84" s="58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</row>
    <row r="85" spans="7:38" s="31" customFormat="1">
      <c r="G85" s="58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</row>
    <row r="86" spans="7:38" s="31" customFormat="1">
      <c r="G86" s="58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</row>
    <row r="87" spans="7:38" s="31" customFormat="1">
      <c r="G87" s="58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</row>
    <row r="88" spans="7:38" s="31" customFormat="1">
      <c r="G88" s="58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</row>
    <row r="89" spans="7:38" s="31" customFormat="1">
      <c r="G89" s="58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</row>
    <row r="90" spans="7:38" s="31" customFormat="1">
      <c r="G90" s="58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</row>
    <row r="91" spans="7:38" s="31" customFormat="1">
      <c r="G91" s="58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</row>
    <row r="92" spans="7:38" s="31" customFormat="1">
      <c r="G92" s="58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</row>
    <row r="93" spans="7:38" s="31" customFormat="1">
      <c r="G93" s="58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</row>
    <row r="94" spans="7:38" s="31" customFormat="1">
      <c r="G94" s="58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</row>
    <row r="95" spans="7:38" s="31" customFormat="1">
      <c r="G95" s="58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</row>
    <row r="96" spans="7:38" s="31" customFormat="1">
      <c r="G96" s="58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</row>
    <row r="97" spans="7:38" s="31" customFormat="1">
      <c r="G97" s="58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</row>
    <row r="98" spans="7:38" s="31" customFormat="1">
      <c r="G98" s="58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</row>
    <row r="99" spans="7:38" s="31" customFormat="1">
      <c r="G99" s="58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</row>
    <row r="100" spans="7:38" s="31" customFormat="1">
      <c r="G100" s="58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</row>
    <row r="101" spans="7:38" s="31" customFormat="1">
      <c r="G101" s="58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</row>
    <row r="102" spans="7:38" s="31" customFormat="1">
      <c r="G102" s="58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</row>
    <row r="103" spans="7:38" s="31" customFormat="1">
      <c r="G103" s="58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</row>
    <row r="104" spans="7:38" s="31" customFormat="1">
      <c r="G104" s="58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</row>
    <row r="105" spans="7:38" s="31" customFormat="1">
      <c r="G105" s="58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</row>
    <row r="106" spans="7:38" s="31" customFormat="1">
      <c r="G106" s="58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</row>
    <row r="107" spans="7:38" s="31" customFormat="1">
      <c r="G107" s="58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</row>
    <row r="108" spans="7:38" s="31" customFormat="1">
      <c r="G108" s="58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</row>
    <row r="109" spans="7:38" s="31" customFormat="1">
      <c r="G109" s="58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</row>
    <row r="110" spans="7:38" s="31" customFormat="1">
      <c r="G110" s="58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</row>
    <row r="111" spans="7:38" s="31" customFormat="1">
      <c r="G111" s="58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</row>
    <row r="112" spans="7:38" s="31" customFormat="1">
      <c r="G112" s="58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</row>
    <row r="113" spans="7:38" s="31" customFormat="1">
      <c r="G113" s="58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</row>
    <row r="114" spans="7:38" s="31" customFormat="1">
      <c r="G114" s="58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</row>
    <row r="115" spans="7:38" s="31" customFormat="1">
      <c r="G115" s="58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</row>
    <row r="116" spans="7:38" s="31" customFormat="1">
      <c r="G116" s="58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</row>
    <row r="117" spans="7:38" s="31" customFormat="1">
      <c r="G117" s="58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</row>
    <row r="118" spans="7:38" s="31" customFormat="1">
      <c r="G118" s="58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</row>
    <row r="119" spans="7:38" s="31" customFormat="1">
      <c r="G119" s="58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</row>
    <row r="120" spans="7:38" s="31" customFormat="1">
      <c r="G120" s="58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</row>
    <row r="121" spans="7:38" s="55" customFormat="1">
      <c r="G121" s="62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/>
      <c r="AL121" s="54"/>
    </row>
    <row r="122" spans="7:38" s="55" customFormat="1">
      <c r="G122" s="62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</row>
    <row r="123" spans="7:38" s="55" customFormat="1">
      <c r="G123" s="62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</row>
    <row r="124" spans="7:38" s="55" customFormat="1">
      <c r="G124" s="62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  <c r="AE124" s="54"/>
      <c r="AF124" s="54"/>
      <c r="AG124" s="54"/>
      <c r="AH124" s="54"/>
      <c r="AI124" s="54"/>
      <c r="AJ124" s="54"/>
      <c r="AK124" s="54"/>
      <c r="AL124" s="54"/>
    </row>
    <row r="125" spans="7:38" s="55" customFormat="1">
      <c r="G125" s="62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/>
      <c r="AL125" s="54"/>
    </row>
    <row r="126" spans="7:38" s="55" customFormat="1">
      <c r="G126" s="62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</row>
    <row r="127" spans="7:38" s="55" customFormat="1">
      <c r="G127" s="62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</row>
    <row r="128" spans="7:38" s="55" customFormat="1">
      <c r="G128" s="62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</row>
    <row r="129" spans="7:38" s="55" customFormat="1">
      <c r="G129" s="62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</row>
    <row r="130" spans="7:38" s="55" customFormat="1">
      <c r="G130" s="62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</row>
    <row r="131" spans="7:38" s="55" customFormat="1">
      <c r="G131" s="62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  <c r="AE131" s="54"/>
      <c r="AF131" s="54"/>
      <c r="AG131" s="54"/>
      <c r="AH131" s="54"/>
      <c r="AI131" s="54"/>
      <c r="AJ131" s="54"/>
      <c r="AK131" s="54"/>
      <c r="AL131" s="54"/>
    </row>
    <row r="132" spans="7:38" s="55" customFormat="1">
      <c r="G132" s="62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</row>
    <row r="133" spans="7:38" s="55" customFormat="1">
      <c r="G133" s="62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4"/>
      <c r="AH133" s="54"/>
      <c r="AI133" s="54"/>
      <c r="AJ133" s="54"/>
      <c r="AK133" s="54"/>
      <c r="AL133" s="54"/>
    </row>
    <row r="134" spans="7:38" s="55" customFormat="1">
      <c r="G134" s="62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/>
      <c r="AL134" s="54"/>
    </row>
    <row r="135" spans="7:38" s="55" customFormat="1">
      <c r="G135" s="62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  <c r="AE135" s="54"/>
      <c r="AF135" s="54"/>
      <c r="AG135" s="54"/>
      <c r="AH135" s="54"/>
      <c r="AI135" s="54"/>
      <c r="AJ135" s="54"/>
      <c r="AK135" s="54"/>
      <c r="AL135" s="54"/>
    </row>
    <row r="136" spans="7:38" s="55" customFormat="1">
      <c r="G136" s="62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</row>
    <row r="137" spans="7:38" s="55" customFormat="1">
      <c r="G137" s="62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</row>
    <row r="138" spans="7:38" s="55" customFormat="1">
      <c r="G138" s="62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</row>
    <row r="139" spans="7:38" s="55" customFormat="1">
      <c r="G139" s="62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</row>
    <row r="140" spans="7:38" s="55" customFormat="1">
      <c r="G140" s="62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</row>
    <row r="141" spans="7:38" s="55" customFormat="1">
      <c r="G141" s="62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/>
      <c r="AL141" s="54"/>
    </row>
    <row r="142" spans="7:38" s="55" customFormat="1">
      <c r="G142" s="62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  <c r="AE142" s="54"/>
      <c r="AF142" s="54"/>
      <c r="AG142" s="54"/>
      <c r="AH142" s="54"/>
      <c r="AI142" s="54"/>
      <c r="AJ142" s="54"/>
      <c r="AK142" s="54"/>
      <c r="AL142" s="54"/>
    </row>
    <row r="143" spans="7:38" s="55" customFormat="1">
      <c r="G143" s="62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</row>
    <row r="144" spans="7:38" s="55" customFormat="1">
      <c r="G144" s="62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</row>
    <row r="145" spans="7:38" s="55" customFormat="1">
      <c r="G145" s="62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</row>
    <row r="146" spans="7:38" s="55" customFormat="1">
      <c r="G146" s="62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</row>
    <row r="147" spans="7:38" s="55" customFormat="1">
      <c r="G147" s="62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</row>
    <row r="148" spans="7:38" s="55" customFormat="1">
      <c r="G148" s="62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</row>
    <row r="149" spans="7:38" s="55" customFormat="1">
      <c r="G149" s="62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</row>
    <row r="150" spans="7:38" s="55" customFormat="1">
      <c r="G150" s="62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</row>
    <row r="151" spans="7:38" s="55" customFormat="1">
      <c r="G151" s="62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</row>
    <row r="152" spans="7:38" s="55" customFormat="1">
      <c r="G152" s="62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/>
      <c r="AI152" s="54"/>
      <c r="AJ152" s="54"/>
      <c r="AK152" s="54"/>
      <c r="AL152" s="54"/>
    </row>
    <row r="153" spans="7:38" s="55" customFormat="1">
      <c r="G153" s="62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</row>
    <row r="154" spans="7:38" s="55" customFormat="1">
      <c r="G154" s="62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</row>
    <row r="155" spans="7:38" s="55" customFormat="1">
      <c r="G155" s="62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</row>
    <row r="156" spans="7:38" s="55" customFormat="1">
      <c r="G156" s="62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</row>
    <row r="157" spans="7:38" s="55" customFormat="1">
      <c r="G157" s="62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</row>
    <row r="158" spans="7:38" s="55" customFormat="1">
      <c r="G158" s="62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</row>
    <row r="159" spans="7:38" s="55" customFormat="1">
      <c r="G159" s="62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</row>
    <row r="160" spans="7:38" s="55" customFormat="1">
      <c r="G160" s="62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</row>
    <row r="161" spans="7:38" s="55" customFormat="1">
      <c r="G161" s="62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/>
      <c r="AL161" s="54"/>
    </row>
    <row r="162" spans="7:38" s="55" customFormat="1">
      <c r="G162" s="62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</row>
    <row r="163" spans="7:38" s="55" customFormat="1">
      <c r="G163" s="62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</row>
    <row r="164" spans="7:38" s="55" customFormat="1">
      <c r="G164" s="62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</row>
    <row r="165" spans="7:38" s="55" customFormat="1">
      <c r="G165" s="62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/>
      <c r="AL165" s="54"/>
    </row>
    <row r="166" spans="7:38" s="55" customFormat="1">
      <c r="G166" s="62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/>
      <c r="AI166" s="54"/>
      <c r="AJ166" s="54"/>
      <c r="AK166" s="54"/>
      <c r="AL166" s="54"/>
    </row>
    <row r="167" spans="7:38" s="55" customFormat="1">
      <c r="G167" s="62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</row>
    <row r="168" spans="7:38" s="55" customFormat="1">
      <c r="G168" s="62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</row>
    <row r="169" spans="7:38" s="55" customFormat="1">
      <c r="G169" s="62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  <c r="AE169" s="54"/>
      <c r="AF169" s="54"/>
      <c r="AG169" s="54"/>
      <c r="AH169" s="54"/>
      <c r="AI169" s="54"/>
      <c r="AJ169" s="54"/>
      <c r="AK169" s="54"/>
      <c r="AL169" s="54"/>
    </row>
    <row r="170" spans="7:38" s="55" customFormat="1">
      <c r="G170" s="62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  <c r="AE170" s="54"/>
      <c r="AF170" s="54"/>
      <c r="AG170" s="54"/>
      <c r="AH170" s="54"/>
      <c r="AI170" s="54"/>
      <c r="AJ170" s="54"/>
      <c r="AK170" s="54"/>
      <c r="AL170" s="54"/>
    </row>
    <row r="171" spans="7:38" s="55" customFormat="1">
      <c r="G171" s="62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</row>
    <row r="172" spans="7:38" s="55" customFormat="1">
      <c r="G172" s="62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/>
      <c r="AL172" s="54"/>
    </row>
    <row r="173" spans="7:38" s="55" customFormat="1">
      <c r="G173" s="62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  <c r="AE173" s="54"/>
      <c r="AF173" s="54"/>
      <c r="AG173" s="54"/>
      <c r="AH173" s="54"/>
      <c r="AI173" s="54"/>
      <c r="AJ173" s="54"/>
      <c r="AK173" s="54"/>
      <c r="AL173" s="54"/>
    </row>
    <row r="174" spans="7:38" s="55" customFormat="1">
      <c r="G174" s="62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  <c r="AB174" s="54"/>
      <c r="AC174" s="54"/>
      <c r="AD174" s="54"/>
      <c r="AE174" s="54"/>
      <c r="AF174" s="54"/>
      <c r="AG174" s="54"/>
      <c r="AH174" s="54"/>
      <c r="AI174" s="54"/>
      <c r="AJ174" s="54"/>
      <c r="AK174" s="54"/>
      <c r="AL174" s="54"/>
    </row>
    <row r="175" spans="7:38" s="55" customFormat="1">
      <c r="G175" s="62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</row>
    <row r="176" spans="7:38" s="55" customFormat="1">
      <c r="G176" s="62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</row>
    <row r="177" spans="7:38" s="55" customFormat="1">
      <c r="G177" s="62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  <c r="AE177" s="54"/>
      <c r="AF177" s="54"/>
      <c r="AG177" s="54"/>
      <c r="AH177" s="54"/>
      <c r="AI177" s="54"/>
      <c r="AJ177" s="54"/>
      <c r="AK177" s="54"/>
      <c r="AL177" s="54"/>
    </row>
    <row r="178" spans="7:38" s="55" customFormat="1">
      <c r="G178" s="62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</row>
    <row r="179" spans="7:38" s="55" customFormat="1">
      <c r="G179" s="62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</row>
    <row r="180" spans="7:38" s="55" customFormat="1">
      <c r="G180" s="62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</row>
    <row r="181" spans="7:38" s="55" customFormat="1">
      <c r="G181" s="62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</row>
    <row r="182" spans="7:38" s="55" customFormat="1">
      <c r="G182" s="62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</row>
    <row r="183" spans="7:38" s="55" customFormat="1">
      <c r="G183" s="62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</row>
    <row r="184" spans="7:38" s="55" customFormat="1">
      <c r="G184" s="62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</row>
    <row r="185" spans="7:38" s="55" customFormat="1">
      <c r="G185" s="62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</row>
    <row r="186" spans="7:38" s="55" customFormat="1">
      <c r="G186" s="62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</row>
    <row r="187" spans="7:38" s="55" customFormat="1">
      <c r="G187" s="62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/>
      <c r="AI187" s="54"/>
      <c r="AJ187" s="54"/>
      <c r="AK187" s="54"/>
      <c r="AL187" s="54"/>
    </row>
    <row r="188" spans="7:38" s="55" customFormat="1">
      <c r="G188" s="62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</row>
    <row r="189" spans="7:38" s="55" customFormat="1">
      <c r="G189" s="62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</row>
    <row r="190" spans="7:38" s="55" customFormat="1">
      <c r="G190" s="62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</row>
    <row r="191" spans="7:38" s="55" customFormat="1">
      <c r="G191" s="62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</row>
    <row r="192" spans="7:38" s="55" customFormat="1">
      <c r="G192" s="62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</row>
    <row r="193" spans="7:38" s="55" customFormat="1">
      <c r="G193" s="62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</row>
    <row r="194" spans="7:38" s="55" customFormat="1">
      <c r="G194" s="62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/>
      <c r="AI194" s="54"/>
      <c r="AJ194" s="54"/>
      <c r="AK194" s="54"/>
      <c r="AL194" s="54"/>
    </row>
    <row r="195" spans="7:38" s="55" customFormat="1">
      <c r="G195" s="62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/>
      <c r="AI195" s="54"/>
      <c r="AJ195" s="54"/>
      <c r="AK195" s="54"/>
      <c r="AL195" s="54"/>
    </row>
    <row r="196" spans="7:38" s="55" customFormat="1">
      <c r="G196" s="62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</row>
    <row r="197" spans="7:38" s="55" customFormat="1">
      <c r="G197" s="62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</row>
    <row r="198" spans="7:38" s="55" customFormat="1">
      <c r="G198" s="62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</row>
    <row r="199" spans="7:38" s="55" customFormat="1">
      <c r="G199" s="62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</row>
    <row r="200" spans="7:38" s="55" customFormat="1">
      <c r="G200" s="62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/>
      <c r="AL200" s="54"/>
    </row>
    <row r="201" spans="7:38" s="55" customFormat="1">
      <c r="G201" s="62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/>
      <c r="AI201" s="54"/>
      <c r="AJ201" s="54"/>
      <c r="AK201" s="54"/>
      <c r="AL201" s="54"/>
    </row>
    <row r="202" spans="7:38" s="55" customFormat="1">
      <c r="G202" s="62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</row>
    <row r="203" spans="7:38" s="55" customFormat="1">
      <c r="G203" s="62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</row>
    <row r="204" spans="7:38" s="55" customFormat="1">
      <c r="G204" s="62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/>
      <c r="AH204" s="54"/>
      <c r="AI204" s="54"/>
      <c r="AJ204" s="54"/>
      <c r="AK204" s="54"/>
      <c r="AL204" s="54"/>
    </row>
    <row r="205" spans="7:38" s="55" customFormat="1">
      <c r="G205" s="62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</row>
    <row r="206" spans="7:38" s="55" customFormat="1">
      <c r="G206" s="62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</row>
    <row r="207" spans="7:38" s="55" customFormat="1">
      <c r="G207" s="62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/>
      <c r="AH207" s="54"/>
      <c r="AI207" s="54"/>
      <c r="AJ207" s="54"/>
      <c r="AK207" s="54"/>
      <c r="AL207" s="54"/>
    </row>
    <row r="208" spans="7:38" s="55" customFormat="1">
      <c r="G208" s="62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</row>
    <row r="209" spans="7:38" s="55" customFormat="1">
      <c r="G209" s="62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/>
      <c r="AI209" s="54"/>
      <c r="AJ209" s="54"/>
      <c r="AK209" s="54"/>
      <c r="AL209" s="54"/>
    </row>
    <row r="210" spans="7:38" s="55" customFormat="1">
      <c r="G210" s="62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</row>
    <row r="211" spans="7:38" s="55" customFormat="1">
      <c r="G211" s="62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  <c r="AB211" s="54"/>
      <c r="AC211" s="54"/>
      <c r="AD211" s="54"/>
      <c r="AE211" s="54"/>
      <c r="AF211" s="54"/>
      <c r="AG211" s="54"/>
      <c r="AH211" s="54"/>
      <c r="AI211" s="54"/>
      <c r="AJ211" s="54"/>
      <c r="AK211" s="54"/>
      <c r="AL211" s="54"/>
    </row>
    <row r="212" spans="7:38" s="55" customFormat="1">
      <c r="G212" s="62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</row>
    <row r="213" spans="7:38" s="55" customFormat="1">
      <c r="G213" s="62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  <c r="AB213" s="54"/>
      <c r="AC213" s="54"/>
      <c r="AD213" s="54"/>
      <c r="AE213" s="54"/>
      <c r="AF213" s="54"/>
      <c r="AG213" s="54"/>
      <c r="AH213" s="54"/>
      <c r="AI213" s="54"/>
      <c r="AJ213" s="54"/>
      <c r="AK213" s="54"/>
      <c r="AL213" s="54"/>
    </row>
    <row r="214" spans="7:38" s="55" customFormat="1">
      <c r="G214" s="62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</row>
    <row r="215" spans="7:38" s="55" customFormat="1">
      <c r="G215" s="62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/>
      <c r="AL215" s="54"/>
    </row>
    <row r="216" spans="7:38" s="55" customFormat="1">
      <c r="G216" s="62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</row>
    <row r="217" spans="7:38" s="55" customFormat="1">
      <c r="G217" s="62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4"/>
      <c r="AD217" s="54"/>
      <c r="AE217" s="54"/>
      <c r="AF217" s="54"/>
      <c r="AG217" s="54"/>
      <c r="AH217" s="54"/>
      <c r="AI217" s="54"/>
      <c r="AJ217" s="54"/>
      <c r="AK217" s="54"/>
      <c r="AL217" s="54"/>
    </row>
    <row r="218" spans="7:38" s="55" customFormat="1">
      <c r="G218" s="62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</row>
    <row r="219" spans="7:38" s="55" customFormat="1">
      <c r="G219" s="62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  <c r="AB219" s="54"/>
      <c r="AC219" s="54"/>
      <c r="AD219" s="54"/>
      <c r="AE219" s="54"/>
      <c r="AF219" s="54"/>
      <c r="AG219" s="54"/>
      <c r="AH219" s="54"/>
      <c r="AI219" s="54"/>
      <c r="AJ219" s="54"/>
      <c r="AK219" s="54"/>
      <c r="AL219" s="54"/>
    </row>
    <row r="220" spans="7:38" s="55" customFormat="1">
      <c r="G220" s="62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</row>
    <row r="221" spans="7:38" s="55" customFormat="1">
      <c r="G221" s="62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  <c r="AB221" s="54"/>
      <c r="AC221" s="54"/>
      <c r="AD221" s="54"/>
      <c r="AE221" s="54"/>
      <c r="AF221" s="54"/>
      <c r="AG221" s="54"/>
      <c r="AH221" s="54"/>
      <c r="AI221" s="54"/>
      <c r="AJ221" s="54"/>
      <c r="AK221" s="54"/>
      <c r="AL221" s="54"/>
    </row>
    <row r="222" spans="7:38" s="55" customFormat="1">
      <c r="G222" s="62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</row>
    <row r="223" spans="7:38" s="55" customFormat="1">
      <c r="G223" s="62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  <c r="AB223" s="54"/>
      <c r="AC223" s="54"/>
      <c r="AD223" s="54"/>
      <c r="AE223" s="54"/>
      <c r="AF223" s="54"/>
      <c r="AG223" s="54"/>
      <c r="AH223" s="54"/>
      <c r="AI223" s="54"/>
      <c r="AJ223" s="54"/>
      <c r="AK223" s="54"/>
      <c r="AL223" s="54"/>
    </row>
    <row r="224" spans="7:38" s="55" customFormat="1">
      <c r="G224" s="62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  <c r="AB224" s="54"/>
      <c r="AC224" s="54"/>
      <c r="AD224" s="54"/>
      <c r="AE224" s="54"/>
      <c r="AF224" s="54"/>
      <c r="AG224" s="54"/>
      <c r="AH224" s="54"/>
      <c r="AI224" s="54"/>
      <c r="AJ224" s="54"/>
      <c r="AK224" s="54"/>
      <c r="AL224" s="54"/>
    </row>
    <row r="225" spans="7:38" s="55" customFormat="1">
      <c r="G225" s="62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4"/>
      <c r="AD225" s="54"/>
      <c r="AE225" s="54"/>
      <c r="AF225" s="54"/>
      <c r="AG225" s="54"/>
      <c r="AH225" s="54"/>
      <c r="AI225" s="54"/>
      <c r="AJ225" s="54"/>
      <c r="AK225" s="54"/>
      <c r="AL225" s="54"/>
    </row>
    <row r="226" spans="7:38" s="55" customFormat="1">
      <c r="G226" s="62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</row>
    <row r="227" spans="7:38" s="55" customFormat="1">
      <c r="G227" s="62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</row>
    <row r="228" spans="7:38" s="55" customFormat="1">
      <c r="G228" s="62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  <c r="AB228" s="54"/>
      <c r="AC228" s="54"/>
      <c r="AD228" s="54"/>
      <c r="AE228" s="54"/>
      <c r="AF228" s="54"/>
      <c r="AG228" s="54"/>
      <c r="AH228" s="54"/>
      <c r="AI228" s="54"/>
      <c r="AJ228" s="54"/>
      <c r="AK228" s="54"/>
      <c r="AL228" s="54"/>
    </row>
    <row r="229" spans="7:38" s="55" customFormat="1">
      <c r="G229" s="62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/>
      <c r="AL229" s="54"/>
    </row>
    <row r="230" spans="7:38" s="55" customFormat="1">
      <c r="G230" s="62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/>
      <c r="AL230" s="54"/>
    </row>
    <row r="231" spans="7:38" s="55" customFormat="1">
      <c r="G231" s="62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</row>
    <row r="232" spans="7:38" s="55" customFormat="1">
      <c r="G232" s="62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  <c r="AB232" s="54"/>
      <c r="AC232" s="54"/>
      <c r="AD232" s="54"/>
      <c r="AE232" s="54"/>
      <c r="AF232" s="54"/>
      <c r="AG232" s="54"/>
      <c r="AH232" s="54"/>
      <c r="AI232" s="54"/>
      <c r="AJ232" s="54"/>
      <c r="AK232" s="54"/>
      <c r="AL232" s="54"/>
    </row>
    <row r="233" spans="7:38" s="55" customFormat="1">
      <c r="G233" s="62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  <c r="AB233" s="54"/>
      <c r="AC233" s="54"/>
      <c r="AD233" s="54"/>
      <c r="AE233" s="54"/>
      <c r="AF233" s="54"/>
      <c r="AG233" s="54"/>
      <c r="AH233" s="54"/>
      <c r="AI233" s="54"/>
      <c r="AJ233" s="54"/>
      <c r="AK233" s="54"/>
      <c r="AL233" s="54"/>
    </row>
    <row r="234" spans="7:38" s="55" customFormat="1">
      <c r="G234" s="62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  <c r="AB234" s="54"/>
      <c r="AC234" s="54"/>
      <c r="AD234" s="54"/>
      <c r="AE234" s="54"/>
      <c r="AF234" s="54"/>
      <c r="AG234" s="54"/>
      <c r="AH234" s="54"/>
      <c r="AI234" s="54"/>
      <c r="AJ234" s="54"/>
      <c r="AK234" s="54"/>
      <c r="AL234" s="54"/>
    </row>
    <row r="235" spans="7:38" s="55" customFormat="1">
      <c r="G235" s="62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/>
      <c r="AL235" s="54"/>
    </row>
    <row r="236" spans="7:38" s="55" customFormat="1">
      <c r="G236" s="62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</row>
    <row r="237" spans="7:38" s="55" customFormat="1">
      <c r="G237" s="62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  <c r="AB237" s="54"/>
      <c r="AC237" s="54"/>
      <c r="AD237" s="54"/>
      <c r="AE237" s="54"/>
      <c r="AF237" s="54"/>
      <c r="AG237" s="54"/>
      <c r="AH237" s="54"/>
      <c r="AI237" s="54"/>
      <c r="AJ237" s="54"/>
      <c r="AK237" s="54"/>
      <c r="AL237" s="54"/>
    </row>
    <row r="238" spans="7:38" s="55" customFormat="1">
      <c r="G238" s="62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  <c r="AB238" s="54"/>
      <c r="AC238" s="54"/>
      <c r="AD238" s="54"/>
      <c r="AE238" s="54"/>
      <c r="AF238" s="54"/>
      <c r="AG238" s="54"/>
      <c r="AH238" s="54"/>
      <c r="AI238" s="54"/>
      <c r="AJ238" s="54"/>
      <c r="AK238" s="54"/>
      <c r="AL238" s="54"/>
    </row>
    <row r="239" spans="7:38" s="55" customFormat="1">
      <c r="G239" s="62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/>
      <c r="AL239" s="54"/>
    </row>
    <row r="240" spans="7:38" s="55" customFormat="1">
      <c r="G240" s="62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</row>
    <row r="241" spans="7:38" s="55" customFormat="1">
      <c r="G241" s="62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/>
      <c r="AI241" s="54"/>
      <c r="AJ241" s="54"/>
      <c r="AK241" s="54"/>
      <c r="AL241" s="54"/>
    </row>
    <row r="242" spans="7:38" s="55" customFormat="1">
      <c r="G242" s="62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  <c r="AI242" s="54"/>
      <c r="AJ242" s="54"/>
      <c r="AK242" s="54"/>
      <c r="AL242" s="54"/>
    </row>
    <row r="243" spans="7:38" s="55" customFormat="1">
      <c r="G243" s="62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</row>
    <row r="244" spans="7:38" s="55" customFormat="1">
      <c r="G244" s="62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</row>
    <row r="245" spans="7:38" s="55" customFormat="1">
      <c r="G245" s="62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  <c r="AB245" s="54"/>
      <c r="AC245" s="54"/>
      <c r="AD245" s="54"/>
      <c r="AE245" s="54"/>
      <c r="AF245" s="54"/>
      <c r="AG245" s="54"/>
      <c r="AH245" s="54"/>
      <c r="AI245" s="54"/>
      <c r="AJ245" s="54"/>
      <c r="AK245" s="54"/>
      <c r="AL245" s="54"/>
    </row>
    <row r="246" spans="7:38" s="55" customFormat="1">
      <c r="G246" s="62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4"/>
      <c r="AK246" s="54"/>
      <c r="AL246" s="54"/>
    </row>
    <row r="247" spans="7:38" s="55" customFormat="1">
      <c r="G247" s="62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</row>
    <row r="248" spans="7:38" s="55" customFormat="1">
      <c r="G248" s="62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</row>
    <row r="249" spans="7:38" s="55" customFormat="1">
      <c r="G249" s="62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/>
      <c r="AE249" s="54"/>
      <c r="AF249" s="54"/>
      <c r="AG249" s="54"/>
      <c r="AH249" s="54"/>
      <c r="AI249" s="54"/>
      <c r="AJ249" s="54"/>
      <c r="AK249" s="54"/>
      <c r="AL249" s="54"/>
    </row>
    <row r="250" spans="7:38" s="55" customFormat="1">
      <c r="G250" s="62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</row>
    <row r="251" spans="7:38" s="55" customFormat="1">
      <c r="G251" s="62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/>
      <c r="AI251" s="54"/>
      <c r="AJ251" s="54"/>
      <c r="AK251" s="54"/>
      <c r="AL251" s="54"/>
    </row>
    <row r="252" spans="7:38" s="55" customFormat="1">
      <c r="G252" s="62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/>
      <c r="AI252" s="54"/>
      <c r="AJ252" s="54"/>
      <c r="AK252" s="54"/>
      <c r="AL252" s="54"/>
    </row>
    <row r="253" spans="7:38" s="55" customFormat="1">
      <c r="G253" s="62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  <c r="AB253" s="54"/>
      <c r="AC253" s="54"/>
      <c r="AD253" s="54"/>
      <c r="AE253" s="54"/>
      <c r="AF253" s="54"/>
      <c r="AG253" s="54"/>
      <c r="AH253" s="54"/>
      <c r="AI253" s="54"/>
      <c r="AJ253" s="54"/>
      <c r="AK253" s="54"/>
      <c r="AL253" s="54"/>
    </row>
    <row r="254" spans="7:38" s="55" customFormat="1">
      <c r="G254" s="62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/>
      <c r="AI254" s="54"/>
      <c r="AJ254" s="54"/>
      <c r="AK254" s="54"/>
      <c r="AL254" s="54"/>
    </row>
    <row r="255" spans="7:38" s="55" customFormat="1">
      <c r="G255" s="62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</row>
    <row r="256" spans="7:38" s="55" customFormat="1">
      <c r="G256" s="62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  <c r="AB256" s="54"/>
      <c r="AC256" s="54"/>
      <c r="AD256" s="54"/>
      <c r="AE256" s="54"/>
      <c r="AF256" s="54"/>
      <c r="AG256" s="54"/>
      <c r="AH256" s="54"/>
      <c r="AI256" s="54"/>
      <c r="AJ256" s="54"/>
      <c r="AK256" s="54"/>
      <c r="AL256" s="54"/>
    </row>
    <row r="257" spans="7:38" s="55" customFormat="1">
      <c r="G257" s="62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  <c r="AB257" s="54"/>
      <c r="AC257" s="54"/>
      <c r="AD257" s="54"/>
      <c r="AE257" s="54"/>
      <c r="AF257" s="54"/>
      <c r="AG257" s="54"/>
      <c r="AH257" s="54"/>
      <c r="AI257" s="54"/>
      <c r="AJ257" s="54"/>
      <c r="AK257" s="54"/>
      <c r="AL257" s="54"/>
    </row>
    <row r="258" spans="7:38" s="55" customFormat="1">
      <c r="G258" s="62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/>
      <c r="AL258" s="54"/>
    </row>
    <row r="259" spans="7:38" s="55" customFormat="1">
      <c r="G259" s="62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  <c r="AB259" s="54"/>
      <c r="AC259" s="54"/>
      <c r="AD259" s="54"/>
      <c r="AE259" s="54"/>
      <c r="AF259" s="54"/>
      <c r="AG259" s="54"/>
      <c r="AH259" s="54"/>
      <c r="AI259" s="54"/>
      <c r="AJ259" s="54"/>
      <c r="AK259" s="54"/>
      <c r="AL259" s="54"/>
    </row>
    <row r="260" spans="7:38" s="55" customFormat="1">
      <c r="G260" s="62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</row>
    <row r="261" spans="7:38" s="55" customFormat="1">
      <c r="G261" s="62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</row>
    <row r="262" spans="7:38" s="55" customFormat="1">
      <c r="G262" s="62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/>
      <c r="AI262" s="54"/>
      <c r="AJ262" s="54"/>
      <c r="AK262" s="54"/>
      <c r="AL262" s="54"/>
    </row>
    <row r="263" spans="7:38" s="55" customFormat="1">
      <c r="G263" s="62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  <c r="AB263" s="54"/>
      <c r="AC263" s="54"/>
      <c r="AD263" s="54"/>
      <c r="AE263" s="54"/>
      <c r="AF263" s="54"/>
      <c r="AG263" s="54"/>
      <c r="AH263" s="54"/>
      <c r="AI263" s="54"/>
      <c r="AJ263" s="54"/>
      <c r="AK263" s="54"/>
      <c r="AL263" s="54"/>
    </row>
    <row r="264" spans="7:38" s="55" customFormat="1">
      <c r="G264" s="62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/>
      <c r="AI264" s="54"/>
      <c r="AJ264" s="54"/>
      <c r="AK264" s="54"/>
      <c r="AL264" s="54"/>
    </row>
    <row r="265" spans="7:38" s="55" customFormat="1">
      <c r="G265" s="62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/>
      <c r="AI265" s="54"/>
      <c r="AJ265" s="54"/>
      <c r="AK265" s="54"/>
      <c r="AL265" s="54"/>
    </row>
    <row r="266" spans="7:38" s="55" customFormat="1">
      <c r="G266" s="62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</row>
    <row r="267" spans="7:38" s="55" customFormat="1">
      <c r="G267" s="62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</row>
    <row r="268" spans="7:38" s="55" customFormat="1">
      <c r="G268" s="62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</row>
    <row r="269" spans="7:38" s="55" customFormat="1">
      <c r="G269" s="62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</row>
    <row r="270" spans="7:38" s="55" customFormat="1">
      <c r="G270" s="62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/>
      <c r="AI270" s="54"/>
      <c r="AJ270" s="54"/>
      <c r="AK270" s="54"/>
      <c r="AL270" s="54"/>
    </row>
    <row r="271" spans="7:38" s="55" customFormat="1">
      <c r="G271" s="62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/>
      <c r="AI271" s="54"/>
      <c r="AJ271" s="54"/>
      <c r="AK271" s="54"/>
      <c r="AL271" s="54"/>
    </row>
    <row r="272" spans="7:38" s="55" customFormat="1">
      <c r="G272" s="62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</row>
    <row r="273" spans="7:38" s="55" customFormat="1">
      <c r="G273" s="62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</row>
    <row r="274" spans="7:38" s="55" customFormat="1">
      <c r="G274" s="62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/>
      <c r="AI274" s="54"/>
      <c r="AJ274" s="54"/>
      <c r="AK274" s="54"/>
      <c r="AL274" s="54"/>
    </row>
    <row r="275" spans="7:38" s="55" customFormat="1">
      <c r="G275" s="62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</row>
    <row r="276" spans="7:38" s="55" customFormat="1">
      <c r="G276" s="62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</row>
    <row r="277" spans="7:38" s="55" customFormat="1">
      <c r="G277" s="62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</row>
    <row r="278" spans="7:38" s="55" customFormat="1">
      <c r="G278" s="62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</row>
    <row r="279" spans="7:38" s="55" customFormat="1">
      <c r="G279" s="62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</row>
    <row r="280" spans="7:38" s="55" customFormat="1">
      <c r="G280" s="62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</row>
    <row r="281" spans="7:38" s="55" customFormat="1">
      <c r="G281" s="62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</row>
    <row r="282" spans="7:38" s="55" customFormat="1">
      <c r="G282" s="62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</row>
    <row r="283" spans="7:38" s="55" customFormat="1">
      <c r="G283" s="62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</row>
    <row r="284" spans="7:38" s="55" customFormat="1">
      <c r="G284" s="62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</row>
    <row r="285" spans="7:38" s="55" customFormat="1">
      <c r="G285" s="62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</row>
    <row r="286" spans="7:38" s="55" customFormat="1">
      <c r="G286" s="62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</row>
    <row r="287" spans="7:38" s="55" customFormat="1">
      <c r="G287" s="62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</row>
    <row r="288" spans="7:38" s="55" customFormat="1">
      <c r="G288" s="62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</row>
    <row r="289" spans="7:38" s="55" customFormat="1">
      <c r="G289" s="62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</row>
    <row r="290" spans="7:38" s="55" customFormat="1">
      <c r="G290" s="62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</row>
    <row r="291" spans="7:38" s="55" customFormat="1">
      <c r="G291" s="62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</row>
    <row r="292" spans="7:38" s="55" customFormat="1">
      <c r="G292" s="62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</row>
    <row r="293" spans="7:38" s="55" customFormat="1">
      <c r="G293" s="62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</row>
    <row r="294" spans="7:38" s="55" customFormat="1">
      <c r="G294" s="62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</row>
    <row r="295" spans="7:38" s="55" customFormat="1">
      <c r="G295" s="62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</row>
    <row r="296" spans="7:38" s="55" customFormat="1">
      <c r="G296" s="62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</row>
    <row r="297" spans="7:38" s="55" customFormat="1">
      <c r="G297" s="62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</row>
    <row r="298" spans="7:38" s="55" customFormat="1">
      <c r="G298" s="62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</row>
    <row r="299" spans="7:38" s="55" customFormat="1">
      <c r="G299" s="62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</row>
    <row r="300" spans="7:38" s="55" customFormat="1">
      <c r="G300" s="62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</row>
    <row r="301" spans="7:38" s="55" customFormat="1">
      <c r="G301" s="62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</row>
    <row r="302" spans="7:38" s="55" customFormat="1">
      <c r="G302" s="62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</row>
    <row r="303" spans="7:38" s="55" customFormat="1">
      <c r="G303" s="62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</row>
    <row r="304" spans="7:38" s="55" customFormat="1">
      <c r="G304" s="62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</row>
    <row r="305" spans="7:38" s="55" customFormat="1">
      <c r="G305" s="62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</row>
    <row r="306" spans="7:38" s="55" customFormat="1">
      <c r="G306" s="62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</row>
    <row r="307" spans="7:38" s="55" customFormat="1">
      <c r="G307" s="62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</row>
    <row r="308" spans="7:38" s="55" customFormat="1">
      <c r="G308" s="62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</row>
    <row r="309" spans="7:38" s="55" customFormat="1">
      <c r="G309" s="62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</row>
    <row r="310" spans="7:38" s="55" customFormat="1">
      <c r="G310" s="62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</row>
    <row r="311" spans="7:38" s="55" customFormat="1">
      <c r="G311" s="62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</row>
    <row r="312" spans="7:38" s="55" customFormat="1">
      <c r="G312" s="62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</row>
    <row r="313" spans="7:38" s="55" customFormat="1">
      <c r="G313" s="62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</row>
    <row r="314" spans="7:38" s="55" customFormat="1">
      <c r="G314" s="62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</row>
    <row r="315" spans="7:38" s="55" customFormat="1">
      <c r="G315" s="62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</row>
    <row r="316" spans="7:38" s="55" customFormat="1">
      <c r="G316" s="62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</row>
    <row r="317" spans="7:38" s="55" customFormat="1">
      <c r="G317" s="62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</row>
    <row r="318" spans="7:38" s="55" customFormat="1">
      <c r="G318" s="62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</row>
    <row r="319" spans="7:38" s="55" customFormat="1">
      <c r="G319" s="62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</row>
    <row r="320" spans="7:38" s="55" customFormat="1">
      <c r="G320" s="62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</row>
    <row r="321" spans="7:38" s="55" customFormat="1">
      <c r="G321" s="62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</row>
    <row r="322" spans="7:38" s="55" customFormat="1">
      <c r="G322" s="62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</row>
    <row r="323" spans="7:38" s="55" customFormat="1">
      <c r="G323" s="62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</row>
    <row r="324" spans="7:38" s="55" customFormat="1">
      <c r="G324" s="62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</row>
    <row r="325" spans="7:38" s="55" customFormat="1">
      <c r="G325" s="62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</row>
    <row r="326" spans="7:38" s="55" customFormat="1">
      <c r="G326" s="62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</row>
    <row r="327" spans="7:38" s="55" customFormat="1">
      <c r="G327" s="62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</row>
    <row r="328" spans="7:38" s="55" customFormat="1">
      <c r="G328" s="62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</row>
    <row r="329" spans="7:38" s="55" customFormat="1">
      <c r="G329" s="62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</row>
    <row r="330" spans="7:38" s="55" customFormat="1">
      <c r="G330" s="62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</row>
    <row r="331" spans="7:38" s="55" customFormat="1">
      <c r="G331" s="62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</row>
    <row r="332" spans="7:38" s="55" customFormat="1">
      <c r="G332" s="62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</row>
    <row r="333" spans="7:38" s="55" customFormat="1">
      <c r="G333" s="62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</row>
    <row r="334" spans="7:38" s="55" customFormat="1">
      <c r="G334" s="62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</row>
    <row r="335" spans="7:38" s="55" customFormat="1">
      <c r="G335" s="62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</row>
    <row r="336" spans="7:38" s="55" customFormat="1">
      <c r="G336" s="62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</row>
    <row r="337" spans="7:38" s="55" customFormat="1">
      <c r="G337" s="62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</row>
    <row r="338" spans="7:38" s="55" customFormat="1">
      <c r="G338" s="62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</row>
    <row r="339" spans="7:38" s="55" customFormat="1">
      <c r="G339" s="62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</row>
    <row r="340" spans="7:38" s="55" customFormat="1">
      <c r="G340" s="62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</row>
    <row r="341" spans="7:38" s="55" customFormat="1">
      <c r="G341" s="62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</row>
    <row r="342" spans="7:38" s="55" customFormat="1">
      <c r="G342" s="62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</row>
    <row r="343" spans="7:38" s="55" customFormat="1">
      <c r="G343" s="62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</row>
    <row r="344" spans="7:38" s="55" customFormat="1">
      <c r="G344" s="62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</row>
    <row r="345" spans="7:38" s="55" customFormat="1">
      <c r="G345" s="62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</row>
    <row r="346" spans="7:38" s="55" customFormat="1">
      <c r="G346" s="62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</row>
    <row r="347" spans="7:38" s="55" customFormat="1">
      <c r="G347" s="62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</row>
    <row r="348" spans="7:38" s="55" customFormat="1">
      <c r="G348" s="62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</row>
    <row r="349" spans="7:38" s="55" customFormat="1">
      <c r="G349" s="62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</row>
    <row r="350" spans="7:38" s="55" customFormat="1">
      <c r="G350" s="62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</row>
    <row r="351" spans="7:38" s="55" customFormat="1">
      <c r="G351" s="62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</row>
    <row r="352" spans="7:38" s="55" customFormat="1">
      <c r="G352" s="62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</row>
    <row r="353" spans="7:38" s="55" customFormat="1">
      <c r="G353" s="62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</row>
    <row r="354" spans="7:38" s="55" customFormat="1">
      <c r="G354" s="62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</row>
    <row r="355" spans="7:38" s="55" customFormat="1">
      <c r="G355" s="62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</row>
    <row r="356" spans="7:38" s="55" customFormat="1">
      <c r="G356" s="62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</row>
    <row r="357" spans="7:38" s="55" customFormat="1">
      <c r="G357" s="62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</row>
    <row r="358" spans="7:38" s="55" customFormat="1">
      <c r="G358" s="62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</row>
    <row r="359" spans="7:38" s="55" customFormat="1">
      <c r="G359" s="62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</row>
    <row r="360" spans="7:38" s="55" customFormat="1">
      <c r="G360" s="62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</row>
    <row r="361" spans="7:38" s="55" customFormat="1">
      <c r="G361" s="62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</row>
    <row r="362" spans="7:38" s="55" customFormat="1">
      <c r="G362" s="62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</row>
    <row r="363" spans="7:38" s="55" customFormat="1">
      <c r="G363" s="62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</row>
    <row r="364" spans="7:38" s="55" customFormat="1">
      <c r="G364" s="62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</row>
    <row r="365" spans="7:38" s="55" customFormat="1">
      <c r="G365" s="62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</row>
    <row r="366" spans="7:38" s="55" customFormat="1">
      <c r="G366" s="62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</row>
    <row r="367" spans="7:38" s="55" customFormat="1">
      <c r="G367" s="62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</row>
    <row r="368" spans="7:38" s="55" customFormat="1">
      <c r="G368" s="62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</row>
    <row r="369" spans="7:38" s="55" customFormat="1">
      <c r="G369" s="62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</row>
    <row r="370" spans="7:38" s="55" customFormat="1">
      <c r="G370" s="62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</row>
    <row r="371" spans="7:38" s="55" customFormat="1">
      <c r="G371" s="62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</row>
    <row r="372" spans="7:38" s="55" customFormat="1">
      <c r="G372" s="62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</row>
    <row r="373" spans="7:38" s="55" customFormat="1">
      <c r="G373" s="62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</row>
    <row r="374" spans="7:38" s="55" customFormat="1">
      <c r="G374" s="62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</row>
    <row r="375" spans="7:38" s="55" customFormat="1">
      <c r="G375" s="62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</row>
    <row r="376" spans="7:38" s="55" customFormat="1">
      <c r="G376" s="62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</row>
    <row r="377" spans="7:38" s="55" customFormat="1">
      <c r="G377" s="62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</row>
    <row r="378" spans="7:38" s="55" customFormat="1">
      <c r="G378" s="62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</row>
    <row r="379" spans="7:38" s="55" customFormat="1">
      <c r="G379" s="62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</row>
    <row r="380" spans="7:38" s="55" customFormat="1">
      <c r="G380" s="62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</row>
    <row r="381" spans="7:38" s="55" customFormat="1">
      <c r="G381" s="62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</row>
    <row r="382" spans="7:38" s="55" customFormat="1">
      <c r="G382" s="62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</row>
    <row r="383" spans="7:38" s="55" customFormat="1">
      <c r="G383" s="62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</row>
    <row r="384" spans="7:38" s="55" customFormat="1">
      <c r="G384" s="62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</row>
    <row r="385" spans="7:38" s="55" customFormat="1">
      <c r="G385" s="62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</row>
    <row r="386" spans="7:38" s="55" customFormat="1">
      <c r="G386" s="62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</row>
    <row r="387" spans="7:38" s="55" customFormat="1">
      <c r="G387" s="62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</row>
    <row r="388" spans="7:38" s="55" customFormat="1">
      <c r="G388" s="62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</row>
    <row r="389" spans="7:38" s="55" customFormat="1">
      <c r="G389" s="62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</row>
    <row r="390" spans="7:38" s="55" customFormat="1">
      <c r="G390" s="62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</row>
    <row r="391" spans="7:38" s="55" customFormat="1">
      <c r="G391" s="62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</row>
    <row r="392" spans="7:38" s="55" customFormat="1">
      <c r="G392" s="62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</row>
    <row r="393" spans="7:38" s="55" customFormat="1">
      <c r="G393" s="62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</row>
    <row r="394" spans="7:38" s="55" customFormat="1">
      <c r="G394" s="62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</row>
    <row r="395" spans="7:38" s="55" customFormat="1">
      <c r="G395" s="62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</row>
    <row r="396" spans="7:38" s="55" customFormat="1">
      <c r="G396" s="62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</row>
    <row r="397" spans="7:38" s="55" customFormat="1">
      <c r="G397" s="62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</row>
    <row r="398" spans="7:38" s="55" customFormat="1">
      <c r="G398" s="62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</row>
    <row r="399" spans="7:38" s="55" customFormat="1">
      <c r="G399" s="62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</row>
    <row r="400" spans="7:38" s="55" customFormat="1">
      <c r="G400" s="62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</row>
    <row r="401" spans="7:38" s="55" customFormat="1">
      <c r="G401" s="62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</row>
    <row r="402" spans="7:38" s="55" customFormat="1">
      <c r="G402" s="62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</row>
    <row r="403" spans="7:38" s="55" customFormat="1">
      <c r="G403" s="62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</row>
    <row r="404" spans="7:38" s="55" customFormat="1">
      <c r="G404" s="62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</row>
    <row r="405" spans="7:38" s="55" customFormat="1">
      <c r="G405" s="62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</row>
    <row r="406" spans="7:38" s="55" customFormat="1">
      <c r="G406" s="62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</row>
    <row r="407" spans="7:38" s="55" customFormat="1">
      <c r="G407" s="62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</row>
    <row r="408" spans="7:38" s="55" customFormat="1">
      <c r="G408" s="62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</row>
    <row r="409" spans="7:38" s="55" customFormat="1">
      <c r="G409" s="62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</row>
    <row r="410" spans="7:38" s="55" customFormat="1">
      <c r="G410" s="62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</row>
    <row r="411" spans="7:38" s="55" customFormat="1">
      <c r="G411" s="62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</row>
    <row r="412" spans="7:38" s="55" customFormat="1">
      <c r="G412" s="62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</row>
    <row r="413" spans="7:38" s="55" customFormat="1">
      <c r="G413" s="62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</row>
    <row r="414" spans="7:38" s="55" customFormat="1">
      <c r="G414" s="62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</row>
    <row r="415" spans="7:38" s="55" customFormat="1">
      <c r="G415" s="62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</row>
    <row r="416" spans="7:38" s="55" customFormat="1">
      <c r="G416" s="62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</row>
    <row r="417" spans="7:38" s="55" customFormat="1">
      <c r="G417" s="62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</row>
    <row r="418" spans="7:38" s="55" customFormat="1">
      <c r="G418" s="62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</row>
    <row r="419" spans="7:38" s="55" customFormat="1">
      <c r="G419" s="62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</row>
    <row r="420" spans="7:38" s="55" customFormat="1">
      <c r="G420" s="62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</row>
    <row r="421" spans="7:38" s="55" customFormat="1">
      <c r="G421" s="62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</row>
    <row r="422" spans="7:38" s="55" customFormat="1">
      <c r="G422" s="62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</row>
    <row r="423" spans="7:38" s="55" customFormat="1">
      <c r="G423" s="62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</row>
    <row r="424" spans="7:38" s="55" customFormat="1">
      <c r="G424" s="62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</row>
    <row r="425" spans="7:38" s="55" customFormat="1">
      <c r="G425" s="62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</row>
    <row r="426" spans="7:38" s="55" customFormat="1">
      <c r="G426" s="62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</row>
    <row r="427" spans="7:38" s="55" customFormat="1">
      <c r="G427" s="62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</row>
    <row r="428" spans="7:38" s="55" customFormat="1">
      <c r="G428" s="62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</row>
    <row r="429" spans="7:38" s="55" customFormat="1">
      <c r="G429" s="62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</row>
    <row r="430" spans="7:38" s="55" customFormat="1">
      <c r="G430" s="62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</row>
    <row r="431" spans="7:38" s="55" customFormat="1">
      <c r="G431" s="62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</row>
    <row r="432" spans="7:38" s="55" customFormat="1">
      <c r="G432" s="62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</row>
    <row r="433" spans="7:38" s="55" customFormat="1">
      <c r="G433" s="62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</row>
    <row r="434" spans="7:38" s="55" customFormat="1">
      <c r="G434" s="62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</row>
    <row r="435" spans="7:38" s="55" customFormat="1">
      <c r="G435" s="62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</row>
    <row r="436" spans="7:38" s="55" customFormat="1">
      <c r="G436" s="62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</row>
    <row r="437" spans="7:38" s="55" customFormat="1">
      <c r="G437" s="62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</row>
    <row r="438" spans="7:38" s="55" customFormat="1">
      <c r="G438" s="62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</row>
    <row r="439" spans="7:38" s="55" customFormat="1">
      <c r="G439" s="62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</row>
    <row r="440" spans="7:38" s="55" customFormat="1">
      <c r="G440" s="62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</row>
    <row r="441" spans="7:38" s="55" customFormat="1">
      <c r="G441" s="62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</row>
    <row r="442" spans="7:38" s="55" customFormat="1">
      <c r="G442" s="62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</row>
    <row r="443" spans="7:38" s="55" customFormat="1">
      <c r="G443" s="62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</row>
    <row r="444" spans="7:38" s="55" customFormat="1">
      <c r="G444" s="62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</row>
    <row r="445" spans="7:38" s="55" customFormat="1">
      <c r="G445" s="62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</row>
    <row r="446" spans="7:38" s="55" customFormat="1">
      <c r="G446" s="62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</row>
    <row r="447" spans="7:38" s="55" customFormat="1">
      <c r="G447" s="62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</row>
    <row r="448" spans="7:38" s="55" customFormat="1">
      <c r="G448" s="62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</row>
    <row r="449" spans="7:38" s="55" customFormat="1">
      <c r="G449" s="62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</row>
    <row r="450" spans="7:38" s="55" customFormat="1">
      <c r="G450" s="62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</row>
    <row r="451" spans="7:38" s="55" customFormat="1">
      <c r="G451" s="62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</row>
    <row r="452" spans="7:38" s="55" customFormat="1">
      <c r="G452" s="62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</row>
    <row r="453" spans="7:38" s="55" customFormat="1">
      <c r="G453" s="62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</row>
    <row r="454" spans="7:38" s="55" customFormat="1">
      <c r="G454" s="62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</row>
    <row r="455" spans="7:38" s="55" customFormat="1">
      <c r="G455" s="62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</row>
    <row r="456" spans="7:38" s="55" customFormat="1">
      <c r="G456" s="62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</row>
    <row r="457" spans="7:38" s="55" customFormat="1">
      <c r="G457" s="62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</row>
    <row r="458" spans="7:38" s="55" customFormat="1">
      <c r="G458" s="62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</row>
    <row r="459" spans="7:38" s="55" customFormat="1">
      <c r="G459" s="62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</row>
    <row r="460" spans="7:38" s="55" customFormat="1">
      <c r="G460" s="62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</row>
    <row r="461" spans="7:38" s="55" customFormat="1">
      <c r="G461" s="62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</row>
    <row r="462" spans="7:38" s="55" customFormat="1">
      <c r="G462" s="62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</row>
    <row r="463" spans="7:38" s="55" customFormat="1">
      <c r="G463" s="62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</row>
    <row r="464" spans="7:38" s="55" customFormat="1">
      <c r="G464" s="62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</row>
    <row r="465" spans="7:38" s="55" customFormat="1">
      <c r="G465" s="62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</row>
    <row r="466" spans="7:38" s="55" customFormat="1">
      <c r="G466" s="62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</row>
    <row r="467" spans="7:38" s="55" customFormat="1">
      <c r="G467" s="62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</row>
    <row r="468" spans="7:38" s="55" customFormat="1">
      <c r="G468" s="62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</row>
    <row r="469" spans="7:38" s="55" customFormat="1">
      <c r="G469" s="62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</row>
    <row r="470" spans="7:38" s="55" customFormat="1">
      <c r="G470" s="62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</row>
    <row r="471" spans="7:38" s="55" customFormat="1">
      <c r="G471" s="62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</row>
    <row r="472" spans="7:38" s="55" customFormat="1">
      <c r="G472" s="62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</row>
    <row r="473" spans="7:38" s="55" customFormat="1">
      <c r="G473" s="62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</row>
    <row r="474" spans="7:38" s="55" customFormat="1">
      <c r="G474" s="62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</row>
    <row r="475" spans="7:38" s="55" customFormat="1">
      <c r="G475" s="62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</row>
    <row r="476" spans="7:38" s="55" customFormat="1">
      <c r="G476" s="62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</row>
    <row r="477" spans="7:38" s="55" customFormat="1">
      <c r="G477" s="62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</row>
    <row r="478" spans="7:38" s="55" customFormat="1">
      <c r="G478" s="62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</row>
    <row r="479" spans="7:38" s="55" customFormat="1">
      <c r="G479" s="62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</row>
    <row r="480" spans="7:38" s="55" customFormat="1">
      <c r="G480" s="62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</row>
    <row r="481" spans="7:38" s="55" customFormat="1">
      <c r="G481" s="62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</row>
    <row r="482" spans="7:38" s="55" customFormat="1">
      <c r="G482" s="62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</row>
    <row r="483" spans="7:38" s="55" customFormat="1">
      <c r="G483" s="62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</row>
    <row r="484" spans="7:38" s="55" customFormat="1">
      <c r="G484" s="62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</row>
    <row r="485" spans="7:38" s="55" customFormat="1">
      <c r="G485" s="62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</row>
    <row r="486" spans="7:38" s="55" customFormat="1">
      <c r="G486" s="62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</row>
    <row r="487" spans="7:38" s="55" customFormat="1">
      <c r="G487" s="62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</row>
    <row r="488" spans="7:38" s="55" customFormat="1">
      <c r="G488" s="62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</row>
    <row r="489" spans="7:38" s="55" customFormat="1">
      <c r="G489" s="62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</row>
    <row r="490" spans="7:38" s="55" customFormat="1">
      <c r="G490" s="62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</row>
    <row r="491" spans="7:38" s="55" customFormat="1">
      <c r="G491" s="62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</row>
    <row r="492" spans="7:38" s="55" customFormat="1">
      <c r="G492" s="62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</row>
    <row r="493" spans="7:38" s="55" customFormat="1">
      <c r="G493" s="62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</row>
    <row r="494" spans="7:38" s="55" customFormat="1">
      <c r="G494" s="62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</row>
    <row r="495" spans="7:38" s="55" customFormat="1">
      <c r="G495" s="62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</row>
    <row r="496" spans="7:38" s="55" customFormat="1">
      <c r="G496" s="62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</row>
    <row r="497" spans="7:38" s="55" customFormat="1">
      <c r="G497" s="62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</row>
    <row r="498" spans="7:38" s="55" customFormat="1">
      <c r="G498" s="62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</row>
    <row r="499" spans="7:38" s="55" customFormat="1">
      <c r="G499" s="62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</row>
    <row r="500" spans="7:38" s="55" customFormat="1">
      <c r="G500" s="62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</row>
    <row r="501" spans="7:38" s="55" customFormat="1">
      <c r="G501" s="62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</row>
    <row r="502" spans="7:38" s="55" customFormat="1">
      <c r="G502" s="62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</row>
    <row r="503" spans="7:38" s="55" customFormat="1">
      <c r="G503" s="62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</row>
    <row r="504" spans="7:38" s="55" customFormat="1">
      <c r="G504" s="62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</row>
    <row r="505" spans="7:38" s="55" customFormat="1">
      <c r="G505" s="62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</row>
    <row r="506" spans="7:38" s="55" customFormat="1">
      <c r="G506" s="62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</row>
    <row r="507" spans="7:38" s="55" customFormat="1">
      <c r="G507" s="62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</row>
    <row r="508" spans="7:38" s="55" customFormat="1">
      <c r="G508" s="62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</row>
    <row r="509" spans="7:38" s="55" customFormat="1">
      <c r="G509" s="62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</row>
    <row r="510" spans="7:38" s="55" customFormat="1">
      <c r="G510" s="62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</row>
    <row r="511" spans="7:38" s="55" customFormat="1">
      <c r="G511" s="62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</row>
    <row r="512" spans="7:38" s="55" customFormat="1">
      <c r="G512" s="62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</row>
    <row r="513" spans="7:38" s="55" customFormat="1">
      <c r="G513" s="62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</row>
    <row r="514" spans="7:38" s="55" customFormat="1">
      <c r="G514" s="62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</row>
    <row r="515" spans="7:38" s="55" customFormat="1">
      <c r="G515" s="62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</row>
    <row r="516" spans="7:38" s="55" customFormat="1">
      <c r="G516" s="62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</row>
    <row r="517" spans="7:38" s="55" customFormat="1">
      <c r="G517" s="62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</row>
    <row r="518" spans="7:38" s="55" customFormat="1">
      <c r="G518" s="62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</row>
    <row r="519" spans="7:38" s="55" customFormat="1">
      <c r="G519" s="62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</row>
    <row r="520" spans="7:38" s="55" customFormat="1">
      <c r="G520" s="62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</row>
    <row r="521" spans="7:38" s="55" customFormat="1">
      <c r="G521" s="62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</row>
    <row r="522" spans="7:38" s="55" customFormat="1">
      <c r="G522" s="62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</row>
    <row r="523" spans="7:38" s="55" customFormat="1">
      <c r="G523" s="62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</row>
    <row r="524" spans="7:38" s="55" customFormat="1">
      <c r="G524" s="62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</row>
    <row r="525" spans="7:38" s="55" customFormat="1">
      <c r="G525" s="62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</row>
    <row r="526" spans="7:38" s="55" customFormat="1">
      <c r="G526" s="62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</row>
    <row r="527" spans="7:38" s="55" customFormat="1">
      <c r="G527" s="62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</row>
    <row r="528" spans="7:38" s="55" customFormat="1">
      <c r="G528" s="62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</row>
    <row r="529" spans="7:38" s="55" customFormat="1">
      <c r="G529" s="62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</row>
    <row r="530" spans="7:38" s="55" customFormat="1">
      <c r="G530" s="62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</row>
    <row r="531" spans="7:38" s="55" customFormat="1">
      <c r="G531" s="62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</row>
    <row r="532" spans="7:38" s="55" customFormat="1">
      <c r="G532" s="62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</row>
    <row r="533" spans="7:38" s="55" customFormat="1">
      <c r="G533" s="62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</row>
    <row r="534" spans="7:38" s="55" customFormat="1">
      <c r="G534" s="62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</row>
    <row r="535" spans="7:38" s="55" customFormat="1">
      <c r="G535" s="62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</row>
    <row r="536" spans="7:38" s="55" customFormat="1">
      <c r="G536" s="62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</row>
    <row r="537" spans="7:38" s="55" customFormat="1">
      <c r="G537" s="62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</row>
    <row r="538" spans="7:38" s="55" customFormat="1">
      <c r="G538" s="62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</row>
    <row r="539" spans="7:38" s="55" customFormat="1">
      <c r="G539" s="62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</row>
    <row r="540" spans="7:38" s="55" customFormat="1">
      <c r="G540" s="62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</row>
    <row r="541" spans="7:38" s="55" customFormat="1">
      <c r="G541" s="62"/>
      <c r="P541" s="54"/>
      <c r="Q541" s="54"/>
      <c r="R541" s="54"/>
      <c r="S541" s="54"/>
      <c r="T541" s="54"/>
      <c r="U541" s="54"/>
      <c r="V541" s="54"/>
      <c r="W541" s="54"/>
      <c r="X541" s="54"/>
      <c r="Y541" s="54"/>
      <c r="Z541" s="54"/>
      <c r="AA541" s="54"/>
      <c r="AB541" s="54"/>
      <c r="AC541" s="54"/>
      <c r="AD541" s="54"/>
      <c r="AE541" s="54"/>
      <c r="AF541" s="54"/>
      <c r="AG541" s="54"/>
      <c r="AH541" s="54"/>
      <c r="AI541" s="54"/>
      <c r="AJ541" s="54"/>
      <c r="AK541" s="54"/>
      <c r="AL541" s="54"/>
    </row>
    <row r="542" spans="7:38" s="55" customFormat="1">
      <c r="G542" s="62"/>
      <c r="P542" s="54"/>
      <c r="Q542" s="54"/>
      <c r="R542" s="54"/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54"/>
      <c r="AF542" s="54"/>
      <c r="AG542" s="54"/>
      <c r="AH542" s="54"/>
      <c r="AI542" s="54"/>
      <c r="AJ542" s="54"/>
      <c r="AK542" s="54"/>
      <c r="AL542" s="54"/>
    </row>
    <row r="543" spans="7:38" s="55" customFormat="1">
      <c r="G543" s="62"/>
      <c r="P543" s="54"/>
      <c r="Q543" s="54"/>
      <c r="R543" s="54"/>
      <c r="S543" s="54"/>
      <c r="T543" s="54"/>
      <c r="U543" s="54"/>
      <c r="V543" s="54"/>
      <c r="W543" s="54"/>
      <c r="X543" s="54"/>
      <c r="Y543" s="54"/>
      <c r="Z543" s="54"/>
      <c r="AA543" s="54"/>
      <c r="AB543" s="54"/>
      <c r="AC543" s="54"/>
      <c r="AD543" s="54"/>
      <c r="AE543" s="54"/>
      <c r="AF543" s="54"/>
      <c r="AG543" s="54"/>
      <c r="AH543" s="54"/>
      <c r="AI543" s="54"/>
      <c r="AJ543" s="54"/>
      <c r="AK543" s="54"/>
      <c r="AL543" s="54"/>
    </row>
    <row r="544" spans="7:38" s="55" customFormat="1">
      <c r="G544" s="62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54"/>
      <c r="AF544" s="54"/>
      <c r="AG544" s="54"/>
      <c r="AH544" s="54"/>
      <c r="AI544" s="54"/>
      <c r="AJ544" s="54"/>
      <c r="AK544" s="54"/>
      <c r="AL544" s="54"/>
    </row>
    <row r="545" spans="7:38" s="55" customFormat="1">
      <c r="G545" s="62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4"/>
      <c r="AG545" s="54"/>
      <c r="AH545" s="54"/>
      <c r="AI545" s="54"/>
      <c r="AJ545" s="54"/>
      <c r="AK545" s="54"/>
      <c r="AL545" s="54"/>
    </row>
    <row r="546" spans="7:38" s="55" customFormat="1">
      <c r="G546" s="62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54"/>
      <c r="AF546" s="54"/>
      <c r="AG546" s="54"/>
      <c r="AH546" s="54"/>
      <c r="AI546" s="54"/>
      <c r="AJ546" s="54"/>
      <c r="AK546" s="54"/>
      <c r="AL546" s="54"/>
    </row>
    <row r="547" spans="7:38" s="55" customFormat="1">
      <c r="G547" s="62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4"/>
      <c r="AG547" s="54"/>
      <c r="AH547" s="54"/>
      <c r="AI547" s="54"/>
      <c r="AJ547" s="54"/>
      <c r="AK547" s="54"/>
      <c r="AL547" s="54"/>
    </row>
    <row r="548" spans="7:38" s="55" customFormat="1">
      <c r="G548" s="62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54"/>
      <c r="AF548" s="54"/>
      <c r="AG548" s="54"/>
      <c r="AH548" s="54"/>
      <c r="AI548" s="54"/>
      <c r="AJ548" s="54"/>
      <c r="AK548" s="54"/>
      <c r="AL548" s="54"/>
    </row>
    <row r="549" spans="7:38" s="55" customFormat="1">
      <c r="G549" s="62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4"/>
      <c r="AG549" s="54"/>
      <c r="AH549" s="54"/>
      <c r="AI549" s="54"/>
      <c r="AJ549" s="54"/>
      <c r="AK549" s="54"/>
      <c r="AL549" s="54"/>
    </row>
    <row r="550" spans="7:38" s="55" customFormat="1">
      <c r="G550" s="62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4"/>
      <c r="AG550" s="54"/>
      <c r="AH550" s="54"/>
      <c r="AI550" s="54"/>
      <c r="AJ550" s="54"/>
      <c r="AK550" s="54"/>
      <c r="AL550" s="54"/>
    </row>
    <row r="551" spans="7:38" s="55" customFormat="1">
      <c r="G551" s="62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</row>
    <row r="552" spans="7:38" s="55" customFormat="1">
      <c r="G552" s="62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4"/>
      <c r="AG552" s="54"/>
      <c r="AH552" s="54"/>
      <c r="AI552" s="54"/>
      <c r="AJ552" s="54"/>
      <c r="AK552" s="54"/>
      <c r="AL552" s="54"/>
    </row>
    <row r="553" spans="7:38" s="55" customFormat="1">
      <c r="G553" s="62"/>
      <c r="P553" s="54"/>
      <c r="Q553" s="54"/>
      <c r="R553" s="54"/>
      <c r="S553" s="54"/>
      <c r="T553" s="54"/>
      <c r="U553" s="54"/>
      <c r="V553" s="54"/>
      <c r="W553" s="54"/>
      <c r="X553" s="54"/>
      <c r="Y553" s="54"/>
      <c r="Z553" s="54"/>
      <c r="AA553" s="54"/>
      <c r="AB553" s="54"/>
      <c r="AC553" s="54"/>
      <c r="AD553" s="54"/>
      <c r="AE553" s="54"/>
      <c r="AF553" s="54"/>
      <c r="AG553" s="54"/>
      <c r="AH553" s="54"/>
      <c r="AI553" s="54"/>
      <c r="AJ553" s="54"/>
      <c r="AK553" s="54"/>
      <c r="AL553" s="54"/>
    </row>
    <row r="554" spans="7:38" s="55" customFormat="1">
      <c r="G554" s="62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54"/>
      <c r="AF554" s="54"/>
      <c r="AG554" s="54"/>
      <c r="AH554" s="54"/>
      <c r="AI554" s="54"/>
      <c r="AJ554" s="54"/>
      <c r="AK554" s="54"/>
      <c r="AL554" s="54"/>
    </row>
    <row r="555" spans="7:38" s="55" customFormat="1">
      <c r="G555" s="62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  <c r="AC555" s="54"/>
      <c r="AD555" s="54"/>
      <c r="AE555" s="54"/>
      <c r="AF555" s="54"/>
      <c r="AG555" s="54"/>
      <c r="AH555" s="54"/>
      <c r="AI555" s="54"/>
      <c r="AJ555" s="54"/>
      <c r="AK555" s="54"/>
      <c r="AL555" s="54"/>
    </row>
    <row r="556" spans="7:38" s="55" customFormat="1">
      <c r="G556" s="62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  <c r="AC556" s="54"/>
      <c r="AD556" s="54"/>
      <c r="AE556" s="54"/>
      <c r="AF556" s="54"/>
      <c r="AG556" s="54"/>
      <c r="AH556" s="54"/>
      <c r="AI556" s="54"/>
      <c r="AJ556" s="54"/>
      <c r="AK556" s="54"/>
      <c r="AL556" s="54"/>
    </row>
    <row r="557" spans="7:38" s="55" customFormat="1">
      <c r="G557" s="62"/>
      <c r="P557" s="54"/>
      <c r="Q557" s="54"/>
      <c r="R557" s="54"/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4"/>
      <c r="AG557" s="54"/>
      <c r="AH557" s="54"/>
      <c r="AI557" s="54"/>
      <c r="AJ557" s="54"/>
      <c r="AK557" s="54"/>
      <c r="AL557" s="54"/>
    </row>
    <row r="558" spans="7:38" s="55" customFormat="1">
      <c r="G558" s="62"/>
      <c r="P558" s="54"/>
      <c r="Q558" s="54"/>
      <c r="R558" s="54"/>
      <c r="S558" s="54"/>
      <c r="T558" s="54"/>
      <c r="U558" s="54"/>
      <c r="V558" s="54"/>
      <c r="W558" s="54"/>
      <c r="X558" s="54"/>
      <c r="Y558" s="54"/>
      <c r="Z558" s="54"/>
      <c r="AA558" s="54"/>
      <c r="AB558" s="54"/>
      <c r="AC558" s="54"/>
      <c r="AD558" s="54"/>
      <c r="AE558" s="54"/>
      <c r="AF558" s="54"/>
      <c r="AG558" s="54"/>
      <c r="AH558" s="54"/>
      <c r="AI558" s="54"/>
      <c r="AJ558" s="54"/>
      <c r="AK558" s="54"/>
      <c r="AL558" s="54"/>
    </row>
    <row r="559" spans="7:38" s="55" customFormat="1">
      <c r="G559" s="62"/>
      <c r="P559" s="54"/>
      <c r="Q559" s="54"/>
      <c r="R559" s="54"/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4"/>
      <c r="AG559" s="54"/>
      <c r="AH559" s="54"/>
      <c r="AI559" s="54"/>
      <c r="AJ559" s="54"/>
      <c r="AK559" s="54"/>
      <c r="AL559" s="54"/>
    </row>
    <row r="560" spans="7:38" s="55" customFormat="1">
      <c r="G560" s="62"/>
      <c r="P560" s="54"/>
      <c r="Q560" s="54"/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4"/>
      <c r="AG560" s="54"/>
      <c r="AH560" s="54"/>
      <c r="AI560" s="54"/>
      <c r="AJ560" s="54"/>
      <c r="AK560" s="54"/>
      <c r="AL560" s="54"/>
    </row>
    <row r="561" spans="7:38" s="55" customFormat="1">
      <c r="G561" s="62"/>
      <c r="P561" s="54"/>
      <c r="Q561" s="54"/>
      <c r="R561" s="54"/>
      <c r="S561" s="54"/>
      <c r="T561" s="54"/>
      <c r="U561" s="54"/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4"/>
      <c r="AG561" s="54"/>
      <c r="AH561" s="54"/>
      <c r="AI561" s="54"/>
      <c r="AJ561" s="54"/>
      <c r="AK561" s="54"/>
      <c r="AL561" s="54"/>
    </row>
    <row r="562" spans="7:38" s="55" customFormat="1">
      <c r="G562" s="62"/>
      <c r="P562" s="54"/>
      <c r="Q562" s="54"/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4"/>
      <c r="AG562" s="54"/>
      <c r="AH562" s="54"/>
      <c r="AI562" s="54"/>
      <c r="AJ562" s="54"/>
      <c r="AK562" s="54"/>
      <c r="AL562" s="54"/>
    </row>
    <row r="563" spans="7:38" s="55" customFormat="1">
      <c r="G563" s="62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4"/>
      <c r="AG563" s="54"/>
      <c r="AH563" s="54"/>
      <c r="AI563" s="54"/>
      <c r="AJ563" s="54"/>
      <c r="AK563" s="54"/>
      <c r="AL563" s="54"/>
    </row>
    <row r="564" spans="7:38" s="55" customFormat="1">
      <c r="G564" s="62"/>
      <c r="P564" s="54"/>
      <c r="Q564" s="54"/>
      <c r="R564" s="54"/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4"/>
      <c r="AG564" s="54"/>
      <c r="AH564" s="54"/>
      <c r="AI564" s="54"/>
      <c r="AJ564" s="54"/>
      <c r="AK564" s="54"/>
      <c r="AL564" s="54"/>
    </row>
    <row r="565" spans="7:38" s="55" customFormat="1">
      <c r="G565" s="62"/>
      <c r="P565" s="54"/>
      <c r="Q565" s="54"/>
      <c r="R565" s="54"/>
      <c r="S565" s="54"/>
      <c r="T565" s="54"/>
      <c r="U565" s="54"/>
      <c r="V565" s="54"/>
      <c r="W565" s="54"/>
      <c r="X565" s="54"/>
      <c r="Y565" s="54"/>
      <c r="Z565" s="54"/>
      <c r="AA565" s="54"/>
      <c r="AB565" s="54"/>
      <c r="AC565" s="54"/>
      <c r="AD565" s="54"/>
      <c r="AE565" s="54"/>
      <c r="AF565" s="54"/>
      <c r="AG565" s="54"/>
      <c r="AH565" s="54"/>
      <c r="AI565" s="54"/>
      <c r="AJ565" s="54"/>
      <c r="AK565" s="54"/>
      <c r="AL565" s="54"/>
    </row>
    <row r="566" spans="7:38" s="55" customFormat="1">
      <c r="G566" s="62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4"/>
      <c r="AG566" s="54"/>
      <c r="AH566" s="54"/>
      <c r="AI566" s="54"/>
      <c r="AJ566" s="54"/>
      <c r="AK566" s="54"/>
      <c r="AL566" s="54"/>
    </row>
    <row r="567" spans="7:38" s="55" customFormat="1">
      <c r="G567" s="62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4"/>
      <c r="AG567" s="54"/>
      <c r="AH567" s="54"/>
      <c r="AI567" s="54"/>
      <c r="AJ567" s="54"/>
      <c r="AK567" s="54"/>
      <c r="AL567" s="54"/>
    </row>
    <row r="568" spans="7:38" s="55" customFormat="1">
      <c r="G568" s="62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4"/>
      <c r="AG568" s="54"/>
      <c r="AH568" s="54"/>
      <c r="AI568" s="54"/>
      <c r="AJ568" s="54"/>
      <c r="AK568" s="54"/>
      <c r="AL568" s="54"/>
    </row>
    <row r="569" spans="7:38" s="55" customFormat="1">
      <c r="G569" s="62"/>
      <c r="P569" s="54"/>
      <c r="Q569" s="54"/>
      <c r="R569" s="54"/>
      <c r="S569" s="54"/>
      <c r="T569" s="54"/>
      <c r="U569" s="54"/>
      <c r="V569" s="54"/>
      <c r="W569" s="54"/>
      <c r="X569" s="54"/>
      <c r="Y569" s="54"/>
      <c r="Z569" s="54"/>
      <c r="AA569" s="54"/>
      <c r="AB569" s="54"/>
      <c r="AC569" s="54"/>
      <c r="AD569" s="54"/>
      <c r="AE569" s="54"/>
      <c r="AF569" s="54"/>
      <c r="AG569" s="54"/>
      <c r="AH569" s="54"/>
      <c r="AI569" s="54"/>
      <c r="AJ569" s="54"/>
      <c r="AK569" s="54"/>
      <c r="AL569" s="54"/>
    </row>
    <row r="570" spans="7:38" s="55" customFormat="1">
      <c r="G570" s="62"/>
      <c r="P570" s="54"/>
      <c r="Q570" s="54"/>
      <c r="R570" s="54"/>
      <c r="S570" s="54"/>
      <c r="T570" s="54"/>
      <c r="U570" s="54"/>
      <c r="V570" s="54"/>
      <c r="W570" s="54"/>
      <c r="X570" s="54"/>
      <c r="Y570" s="54"/>
      <c r="Z570" s="54"/>
      <c r="AA570" s="54"/>
      <c r="AB570" s="54"/>
      <c r="AC570" s="54"/>
      <c r="AD570" s="54"/>
      <c r="AE570" s="54"/>
      <c r="AF570" s="54"/>
      <c r="AG570" s="54"/>
      <c r="AH570" s="54"/>
      <c r="AI570" s="54"/>
      <c r="AJ570" s="54"/>
      <c r="AK570" s="54"/>
      <c r="AL570" s="54"/>
    </row>
    <row r="571" spans="7:38" s="55" customFormat="1">
      <c r="G571" s="62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4"/>
      <c r="AG571" s="54"/>
      <c r="AH571" s="54"/>
      <c r="AI571" s="54"/>
      <c r="AJ571" s="54"/>
      <c r="AK571" s="54"/>
      <c r="AL571" s="54"/>
    </row>
    <row r="572" spans="7:38" s="55" customFormat="1">
      <c r="G572" s="62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4"/>
      <c r="AG572" s="54"/>
      <c r="AH572" s="54"/>
      <c r="AI572" s="54"/>
      <c r="AJ572" s="54"/>
      <c r="AK572" s="54"/>
      <c r="AL572" s="54"/>
    </row>
    <row r="573" spans="7:38" s="55" customFormat="1">
      <c r="G573" s="62"/>
      <c r="P573" s="54"/>
      <c r="Q573" s="54"/>
      <c r="R573" s="54"/>
      <c r="S573" s="54"/>
      <c r="T573" s="54"/>
      <c r="U573" s="54"/>
      <c r="V573" s="54"/>
      <c r="W573" s="54"/>
      <c r="X573" s="54"/>
      <c r="Y573" s="54"/>
      <c r="Z573" s="54"/>
      <c r="AA573" s="54"/>
      <c r="AB573" s="54"/>
      <c r="AC573" s="54"/>
      <c r="AD573" s="54"/>
      <c r="AE573" s="54"/>
      <c r="AF573" s="54"/>
      <c r="AG573" s="54"/>
      <c r="AH573" s="54"/>
      <c r="AI573" s="54"/>
      <c r="AJ573" s="54"/>
      <c r="AK573" s="54"/>
      <c r="AL573" s="54"/>
    </row>
    <row r="574" spans="7:38" s="55" customFormat="1">
      <c r="G574" s="62"/>
      <c r="P574" s="54"/>
      <c r="Q574" s="54"/>
      <c r="R574" s="54"/>
      <c r="S574" s="54"/>
      <c r="T574" s="54"/>
      <c r="U574" s="54"/>
      <c r="V574" s="54"/>
      <c r="W574" s="54"/>
      <c r="X574" s="54"/>
      <c r="Y574" s="54"/>
      <c r="Z574" s="54"/>
      <c r="AA574" s="54"/>
      <c r="AB574" s="54"/>
      <c r="AC574" s="54"/>
      <c r="AD574" s="54"/>
      <c r="AE574" s="54"/>
      <c r="AF574" s="54"/>
      <c r="AG574" s="54"/>
      <c r="AH574" s="54"/>
      <c r="AI574" s="54"/>
      <c r="AJ574" s="54"/>
      <c r="AK574" s="54"/>
      <c r="AL574" s="54"/>
    </row>
    <row r="575" spans="7:38" s="55" customFormat="1">
      <c r="G575" s="62"/>
      <c r="P575" s="54"/>
      <c r="Q575" s="54"/>
      <c r="R575" s="54"/>
      <c r="S575" s="54"/>
      <c r="T575" s="54"/>
      <c r="U575" s="54"/>
      <c r="V575" s="54"/>
      <c r="W575" s="54"/>
      <c r="X575" s="54"/>
      <c r="Y575" s="54"/>
      <c r="Z575" s="54"/>
      <c r="AA575" s="54"/>
      <c r="AB575" s="54"/>
      <c r="AC575" s="54"/>
      <c r="AD575" s="54"/>
      <c r="AE575" s="54"/>
      <c r="AF575" s="54"/>
      <c r="AG575" s="54"/>
      <c r="AH575" s="54"/>
      <c r="AI575" s="54"/>
      <c r="AJ575" s="54"/>
      <c r="AK575" s="54"/>
      <c r="AL575" s="54"/>
    </row>
    <row r="576" spans="7:38" s="55" customFormat="1">
      <c r="G576" s="62"/>
      <c r="P576" s="54"/>
      <c r="Q576" s="54"/>
      <c r="R576" s="54"/>
      <c r="S576" s="54"/>
      <c r="T576" s="54"/>
      <c r="U576" s="54"/>
      <c r="V576" s="54"/>
      <c r="W576" s="54"/>
      <c r="X576" s="54"/>
      <c r="Y576" s="54"/>
      <c r="Z576" s="54"/>
      <c r="AA576" s="54"/>
      <c r="AB576" s="54"/>
      <c r="AC576" s="54"/>
      <c r="AD576" s="54"/>
      <c r="AE576" s="54"/>
      <c r="AF576" s="54"/>
      <c r="AG576" s="54"/>
      <c r="AH576" s="54"/>
      <c r="AI576" s="54"/>
      <c r="AJ576" s="54"/>
      <c r="AK576" s="54"/>
      <c r="AL576" s="54"/>
    </row>
    <row r="577" spans="7:38" s="55" customFormat="1">
      <c r="G577" s="62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4"/>
      <c r="AG577" s="54"/>
      <c r="AH577" s="54"/>
      <c r="AI577" s="54"/>
      <c r="AJ577" s="54"/>
      <c r="AK577" s="54"/>
      <c r="AL577" s="54"/>
    </row>
    <row r="578" spans="7:38" s="55" customFormat="1">
      <c r="G578" s="62"/>
      <c r="P578" s="54"/>
      <c r="Q578" s="54"/>
      <c r="R578" s="54"/>
      <c r="S578" s="54"/>
      <c r="T578" s="54"/>
      <c r="U578" s="54"/>
      <c r="V578" s="54"/>
      <c r="W578" s="54"/>
      <c r="X578" s="54"/>
      <c r="Y578" s="54"/>
      <c r="Z578" s="54"/>
      <c r="AA578" s="54"/>
      <c r="AB578" s="54"/>
      <c r="AC578" s="54"/>
      <c r="AD578" s="54"/>
      <c r="AE578" s="54"/>
      <c r="AF578" s="54"/>
      <c r="AG578" s="54"/>
      <c r="AH578" s="54"/>
      <c r="AI578" s="54"/>
      <c r="AJ578" s="54"/>
      <c r="AK578" s="54"/>
      <c r="AL578" s="54"/>
    </row>
    <row r="579" spans="7:38" s="55" customFormat="1">
      <c r="G579" s="62"/>
      <c r="P579" s="54"/>
      <c r="Q579" s="54"/>
      <c r="R579" s="54"/>
      <c r="S579" s="54"/>
      <c r="T579" s="54"/>
      <c r="U579" s="54"/>
      <c r="V579" s="54"/>
      <c r="W579" s="54"/>
      <c r="X579" s="54"/>
      <c r="Y579" s="54"/>
      <c r="Z579" s="54"/>
      <c r="AA579" s="54"/>
      <c r="AB579" s="54"/>
      <c r="AC579" s="54"/>
      <c r="AD579" s="54"/>
      <c r="AE579" s="54"/>
      <c r="AF579" s="54"/>
      <c r="AG579" s="54"/>
      <c r="AH579" s="54"/>
      <c r="AI579" s="54"/>
      <c r="AJ579" s="54"/>
      <c r="AK579" s="54"/>
      <c r="AL579" s="54"/>
    </row>
    <row r="580" spans="7:38" s="55" customFormat="1">
      <c r="G580" s="62"/>
      <c r="P580" s="54"/>
      <c r="Q580" s="54"/>
      <c r="R580" s="54"/>
      <c r="S580" s="54"/>
      <c r="T580" s="54"/>
      <c r="U580" s="54"/>
      <c r="V580" s="54"/>
      <c r="W580" s="54"/>
      <c r="X580" s="54"/>
      <c r="Y580" s="54"/>
      <c r="Z580" s="54"/>
      <c r="AA580" s="54"/>
      <c r="AB580" s="54"/>
      <c r="AC580" s="54"/>
      <c r="AD580" s="54"/>
      <c r="AE580" s="54"/>
      <c r="AF580" s="54"/>
      <c r="AG580" s="54"/>
      <c r="AH580" s="54"/>
      <c r="AI580" s="54"/>
      <c r="AJ580" s="54"/>
      <c r="AK580" s="54"/>
      <c r="AL580" s="54"/>
    </row>
    <row r="581" spans="7:38" s="55" customFormat="1">
      <c r="G581" s="62"/>
      <c r="P581" s="54"/>
      <c r="Q581" s="54"/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4"/>
      <c r="AG581" s="54"/>
      <c r="AH581" s="54"/>
      <c r="AI581" s="54"/>
      <c r="AJ581" s="54"/>
      <c r="AK581" s="54"/>
      <c r="AL581" s="54"/>
    </row>
    <row r="582" spans="7:38" s="55" customFormat="1">
      <c r="G582" s="62"/>
      <c r="P582" s="54"/>
      <c r="Q582" s="54"/>
      <c r="R582" s="54"/>
      <c r="S582" s="54"/>
      <c r="T582" s="54"/>
      <c r="U582" s="54"/>
      <c r="V582" s="54"/>
      <c r="W582" s="54"/>
      <c r="X582" s="54"/>
      <c r="Y582" s="54"/>
      <c r="Z582" s="54"/>
      <c r="AA582" s="54"/>
      <c r="AB582" s="54"/>
      <c r="AC582" s="54"/>
      <c r="AD582" s="54"/>
      <c r="AE582" s="54"/>
      <c r="AF582" s="54"/>
      <c r="AG582" s="54"/>
      <c r="AH582" s="54"/>
      <c r="AI582" s="54"/>
      <c r="AJ582" s="54"/>
      <c r="AK582" s="54"/>
      <c r="AL582" s="54"/>
    </row>
    <row r="583" spans="7:38" s="55" customFormat="1">
      <c r="G583" s="62"/>
      <c r="P583" s="54"/>
      <c r="Q583" s="54"/>
      <c r="R583" s="54"/>
      <c r="S583" s="54"/>
      <c r="T583" s="54"/>
      <c r="U583" s="54"/>
      <c r="V583" s="54"/>
      <c r="W583" s="54"/>
      <c r="X583" s="54"/>
      <c r="Y583" s="54"/>
      <c r="Z583" s="54"/>
      <c r="AA583" s="54"/>
      <c r="AB583" s="54"/>
      <c r="AC583" s="54"/>
      <c r="AD583" s="54"/>
      <c r="AE583" s="54"/>
      <c r="AF583" s="54"/>
      <c r="AG583" s="54"/>
      <c r="AH583" s="54"/>
      <c r="AI583" s="54"/>
      <c r="AJ583" s="54"/>
      <c r="AK583" s="54"/>
      <c r="AL583" s="54"/>
    </row>
    <row r="584" spans="7:38" s="55" customFormat="1">
      <c r="G584" s="62"/>
      <c r="P584" s="54"/>
      <c r="Q584" s="54"/>
      <c r="R584" s="54"/>
      <c r="S584" s="54"/>
      <c r="T584" s="54"/>
      <c r="U584" s="54"/>
      <c r="V584" s="54"/>
      <c r="W584" s="54"/>
      <c r="X584" s="54"/>
      <c r="Y584" s="54"/>
      <c r="Z584" s="54"/>
      <c r="AA584" s="54"/>
      <c r="AB584" s="54"/>
      <c r="AC584" s="54"/>
      <c r="AD584" s="54"/>
      <c r="AE584" s="54"/>
      <c r="AF584" s="54"/>
      <c r="AG584" s="54"/>
      <c r="AH584" s="54"/>
      <c r="AI584" s="54"/>
      <c r="AJ584" s="54"/>
      <c r="AK584" s="54"/>
      <c r="AL584" s="54"/>
    </row>
    <row r="585" spans="7:38" s="55" customFormat="1">
      <c r="G585" s="62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4"/>
      <c r="AG585" s="54"/>
      <c r="AH585" s="54"/>
      <c r="AI585" s="54"/>
      <c r="AJ585" s="54"/>
      <c r="AK585" s="54"/>
      <c r="AL585" s="54"/>
    </row>
    <row r="586" spans="7:38" s="55" customFormat="1">
      <c r="G586" s="62"/>
      <c r="P586" s="54"/>
      <c r="Q586" s="54"/>
      <c r="R586" s="54"/>
      <c r="S586" s="54"/>
      <c r="T586" s="54"/>
      <c r="U586" s="54"/>
      <c r="V586" s="54"/>
      <c r="W586" s="54"/>
      <c r="X586" s="54"/>
      <c r="Y586" s="54"/>
      <c r="Z586" s="54"/>
      <c r="AA586" s="54"/>
      <c r="AB586" s="54"/>
      <c r="AC586" s="54"/>
      <c r="AD586" s="54"/>
      <c r="AE586" s="54"/>
      <c r="AF586" s="54"/>
      <c r="AG586" s="54"/>
      <c r="AH586" s="54"/>
      <c r="AI586" s="54"/>
      <c r="AJ586" s="54"/>
      <c r="AK586" s="54"/>
      <c r="AL586" s="54"/>
    </row>
    <row r="587" spans="7:38" s="55" customFormat="1">
      <c r="G587" s="62"/>
      <c r="P587" s="54"/>
      <c r="Q587" s="54"/>
      <c r="R587" s="54"/>
      <c r="S587" s="54"/>
      <c r="T587" s="54"/>
      <c r="U587" s="54"/>
      <c r="V587" s="54"/>
      <c r="W587" s="54"/>
      <c r="X587" s="54"/>
      <c r="Y587" s="54"/>
      <c r="Z587" s="54"/>
      <c r="AA587" s="54"/>
      <c r="AB587" s="54"/>
      <c r="AC587" s="54"/>
      <c r="AD587" s="54"/>
      <c r="AE587" s="54"/>
      <c r="AF587" s="54"/>
      <c r="AG587" s="54"/>
      <c r="AH587" s="54"/>
      <c r="AI587" s="54"/>
      <c r="AJ587" s="54"/>
      <c r="AK587" s="54"/>
      <c r="AL587" s="54"/>
    </row>
    <row r="588" spans="7:38" s="55" customFormat="1">
      <c r="G588" s="62"/>
      <c r="P588" s="54"/>
      <c r="Q588" s="54"/>
      <c r="R588" s="54"/>
      <c r="S588" s="54"/>
      <c r="T588" s="54"/>
      <c r="U588" s="54"/>
      <c r="V588" s="54"/>
      <c r="W588" s="54"/>
      <c r="X588" s="54"/>
      <c r="Y588" s="54"/>
      <c r="Z588" s="54"/>
      <c r="AA588" s="54"/>
      <c r="AB588" s="54"/>
      <c r="AC588" s="54"/>
      <c r="AD588" s="54"/>
      <c r="AE588" s="54"/>
      <c r="AF588" s="54"/>
      <c r="AG588" s="54"/>
      <c r="AH588" s="54"/>
      <c r="AI588" s="54"/>
      <c r="AJ588" s="54"/>
      <c r="AK588" s="54"/>
      <c r="AL588" s="54"/>
    </row>
    <row r="589" spans="7:38" s="55" customFormat="1">
      <c r="G589" s="62"/>
      <c r="P589" s="54"/>
      <c r="Q589" s="54"/>
      <c r="R589" s="54"/>
      <c r="S589" s="54"/>
      <c r="T589" s="54"/>
      <c r="U589" s="54"/>
      <c r="V589" s="54"/>
      <c r="W589" s="54"/>
      <c r="X589" s="54"/>
      <c r="Y589" s="54"/>
      <c r="Z589" s="54"/>
      <c r="AA589" s="54"/>
      <c r="AB589" s="54"/>
      <c r="AC589" s="54"/>
      <c r="AD589" s="54"/>
      <c r="AE589" s="54"/>
      <c r="AF589" s="54"/>
      <c r="AG589" s="54"/>
      <c r="AH589" s="54"/>
      <c r="AI589" s="54"/>
      <c r="AJ589" s="54"/>
      <c r="AK589" s="54"/>
      <c r="AL589" s="54"/>
    </row>
    <row r="590" spans="7:38" s="55" customFormat="1">
      <c r="G590" s="62"/>
      <c r="P590" s="54"/>
      <c r="Q590" s="54"/>
      <c r="R590" s="54"/>
      <c r="S590" s="54"/>
      <c r="T590" s="54"/>
      <c r="U590" s="54"/>
      <c r="V590" s="54"/>
      <c r="W590" s="54"/>
      <c r="X590" s="54"/>
      <c r="Y590" s="54"/>
      <c r="Z590" s="54"/>
      <c r="AA590" s="54"/>
      <c r="AB590" s="54"/>
      <c r="AC590" s="54"/>
      <c r="AD590" s="54"/>
      <c r="AE590" s="54"/>
      <c r="AF590" s="54"/>
      <c r="AG590" s="54"/>
      <c r="AH590" s="54"/>
      <c r="AI590" s="54"/>
      <c r="AJ590" s="54"/>
      <c r="AK590" s="54"/>
      <c r="AL590" s="54"/>
    </row>
    <row r="591" spans="7:38" s="55" customFormat="1">
      <c r="G591" s="62"/>
      <c r="P591" s="54"/>
      <c r="Q591" s="54"/>
      <c r="R591" s="54"/>
      <c r="S591" s="54"/>
      <c r="T591" s="54"/>
      <c r="U591" s="54"/>
      <c r="V591" s="54"/>
      <c r="W591" s="54"/>
      <c r="X591" s="54"/>
      <c r="Y591" s="54"/>
      <c r="Z591" s="54"/>
      <c r="AA591" s="54"/>
      <c r="AB591" s="54"/>
      <c r="AC591" s="54"/>
      <c r="AD591" s="54"/>
      <c r="AE591" s="54"/>
      <c r="AF591" s="54"/>
      <c r="AG591" s="54"/>
      <c r="AH591" s="54"/>
      <c r="AI591" s="54"/>
      <c r="AJ591" s="54"/>
      <c r="AK591" s="54"/>
      <c r="AL591" s="54"/>
    </row>
    <row r="592" spans="7:38" s="55" customFormat="1">
      <c r="G592" s="62"/>
      <c r="P592" s="54"/>
      <c r="Q592" s="54"/>
      <c r="R592" s="54"/>
      <c r="S592" s="54"/>
      <c r="T592" s="54"/>
      <c r="U592" s="54"/>
      <c r="V592" s="54"/>
      <c r="W592" s="54"/>
      <c r="X592" s="54"/>
      <c r="Y592" s="54"/>
      <c r="Z592" s="54"/>
      <c r="AA592" s="54"/>
      <c r="AB592" s="54"/>
      <c r="AC592" s="54"/>
      <c r="AD592" s="54"/>
      <c r="AE592" s="54"/>
      <c r="AF592" s="54"/>
      <c r="AG592" s="54"/>
      <c r="AH592" s="54"/>
      <c r="AI592" s="54"/>
      <c r="AJ592" s="54"/>
      <c r="AK592" s="54"/>
      <c r="AL592" s="54"/>
    </row>
    <row r="593" spans="7:38" s="55" customFormat="1">
      <c r="G593" s="62"/>
      <c r="P593" s="54"/>
      <c r="Q593" s="54"/>
      <c r="R593" s="54"/>
      <c r="S593" s="54"/>
      <c r="T593" s="54"/>
      <c r="U593" s="54"/>
      <c r="V593" s="54"/>
      <c r="W593" s="54"/>
      <c r="X593" s="54"/>
      <c r="Y593" s="54"/>
      <c r="Z593" s="54"/>
      <c r="AA593" s="54"/>
      <c r="AB593" s="54"/>
      <c r="AC593" s="54"/>
      <c r="AD593" s="54"/>
      <c r="AE593" s="54"/>
      <c r="AF593" s="54"/>
      <c r="AG593" s="54"/>
      <c r="AH593" s="54"/>
      <c r="AI593" s="54"/>
      <c r="AJ593" s="54"/>
      <c r="AK593" s="54"/>
      <c r="AL593" s="54"/>
    </row>
    <row r="594" spans="7:38" s="55" customFormat="1">
      <c r="G594" s="62"/>
      <c r="P594" s="54"/>
      <c r="Q594" s="54"/>
      <c r="R594" s="54"/>
      <c r="S594" s="54"/>
      <c r="T594" s="54"/>
      <c r="U594" s="54"/>
      <c r="V594" s="54"/>
      <c r="W594" s="54"/>
      <c r="X594" s="54"/>
      <c r="Y594" s="54"/>
      <c r="Z594" s="54"/>
      <c r="AA594" s="54"/>
      <c r="AB594" s="54"/>
      <c r="AC594" s="54"/>
      <c r="AD594" s="54"/>
      <c r="AE594" s="54"/>
      <c r="AF594" s="54"/>
      <c r="AG594" s="54"/>
      <c r="AH594" s="54"/>
      <c r="AI594" s="54"/>
      <c r="AJ594" s="54"/>
      <c r="AK594" s="54"/>
      <c r="AL594" s="54"/>
    </row>
    <row r="595" spans="7:38" s="55" customFormat="1">
      <c r="G595" s="62"/>
      <c r="P595" s="54"/>
      <c r="Q595" s="54"/>
      <c r="R595" s="54"/>
      <c r="S595" s="54"/>
      <c r="T595" s="54"/>
      <c r="U595" s="54"/>
      <c r="V595" s="54"/>
      <c r="W595" s="54"/>
      <c r="X595" s="54"/>
      <c r="Y595" s="54"/>
      <c r="Z595" s="54"/>
      <c r="AA595" s="54"/>
      <c r="AB595" s="54"/>
      <c r="AC595" s="54"/>
      <c r="AD595" s="54"/>
      <c r="AE595" s="54"/>
      <c r="AF595" s="54"/>
      <c r="AG595" s="54"/>
      <c r="AH595" s="54"/>
      <c r="AI595" s="54"/>
      <c r="AJ595" s="54"/>
      <c r="AK595" s="54"/>
      <c r="AL595" s="54"/>
    </row>
    <row r="596" spans="7:38" s="55" customFormat="1">
      <c r="G596" s="62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/>
      <c r="AE596" s="54"/>
      <c r="AF596" s="54"/>
      <c r="AG596" s="54"/>
      <c r="AH596" s="54"/>
      <c r="AI596" s="54"/>
      <c r="AJ596" s="54"/>
      <c r="AK596" s="54"/>
      <c r="AL596" s="54"/>
    </row>
    <row r="597" spans="7:38" s="55" customFormat="1">
      <c r="G597" s="62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4"/>
      <c r="AG597" s="54"/>
      <c r="AH597" s="54"/>
      <c r="AI597" s="54"/>
      <c r="AJ597" s="54"/>
      <c r="AK597" s="54"/>
      <c r="AL597" s="54"/>
    </row>
    <row r="598" spans="7:38" s="55" customFormat="1">
      <c r="G598" s="62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4"/>
      <c r="AG598" s="54"/>
      <c r="AH598" s="54"/>
      <c r="AI598" s="54"/>
      <c r="AJ598" s="54"/>
      <c r="AK598" s="54"/>
      <c r="AL598" s="54"/>
    </row>
    <row r="599" spans="7:38" s="55" customFormat="1">
      <c r="G599" s="62"/>
      <c r="P599" s="54"/>
      <c r="Q599" s="54"/>
      <c r="R599" s="54"/>
      <c r="S599" s="54"/>
      <c r="T599" s="54"/>
      <c r="U599" s="54"/>
      <c r="V599" s="54"/>
      <c r="W599" s="54"/>
      <c r="X599" s="54"/>
      <c r="Y599" s="54"/>
      <c r="Z599" s="54"/>
      <c r="AA599" s="54"/>
      <c r="AB599" s="54"/>
      <c r="AC599" s="54"/>
      <c r="AD599" s="54"/>
      <c r="AE599" s="54"/>
      <c r="AF599" s="54"/>
      <c r="AG599" s="54"/>
      <c r="AH599" s="54"/>
      <c r="AI599" s="54"/>
      <c r="AJ599" s="54"/>
      <c r="AK599" s="54"/>
      <c r="AL599" s="54"/>
    </row>
    <row r="600" spans="7:38" s="55" customFormat="1">
      <c r="G600" s="62"/>
      <c r="P600" s="54"/>
      <c r="Q600" s="54"/>
      <c r="R600" s="54"/>
      <c r="S600" s="54"/>
      <c r="T600" s="54"/>
      <c r="U600" s="54"/>
      <c r="V600" s="54"/>
      <c r="W600" s="54"/>
      <c r="X600" s="54"/>
      <c r="Y600" s="54"/>
      <c r="Z600" s="54"/>
      <c r="AA600" s="54"/>
      <c r="AB600" s="54"/>
      <c r="AC600" s="54"/>
      <c r="AD600" s="54"/>
      <c r="AE600" s="54"/>
      <c r="AF600" s="54"/>
      <c r="AG600" s="54"/>
      <c r="AH600" s="54"/>
      <c r="AI600" s="54"/>
      <c r="AJ600" s="54"/>
      <c r="AK600" s="54"/>
      <c r="AL600" s="54"/>
    </row>
    <row r="601" spans="7:38" s="55" customFormat="1">
      <c r="G601" s="62"/>
      <c r="P601" s="54"/>
      <c r="Q601" s="54"/>
      <c r="R601" s="54"/>
      <c r="S601" s="54"/>
      <c r="T601" s="54"/>
      <c r="U601" s="54"/>
      <c r="V601" s="54"/>
      <c r="W601" s="54"/>
      <c r="X601" s="54"/>
      <c r="Y601" s="54"/>
      <c r="Z601" s="54"/>
      <c r="AA601" s="54"/>
      <c r="AB601" s="54"/>
      <c r="AC601" s="54"/>
      <c r="AD601" s="54"/>
      <c r="AE601" s="54"/>
      <c r="AF601" s="54"/>
      <c r="AG601" s="54"/>
      <c r="AH601" s="54"/>
      <c r="AI601" s="54"/>
      <c r="AJ601" s="54"/>
      <c r="AK601" s="54"/>
      <c r="AL601" s="54"/>
    </row>
    <row r="602" spans="7:38" s="55" customFormat="1">
      <c r="G602" s="62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4"/>
      <c r="AG602" s="54"/>
      <c r="AH602" s="54"/>
      <c r="AI602" s="54"/>
      <c r="AJ602" s="54"/>
      <c r="AK602" s="54"/>
      <c r="AL602" s="54"/>
    </row>
    <row r="603" spans="7:38" s="55" customFormat="1">
      <c r="G603" s="62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4"/>
      <c r="AG603" s="54"/>
      <c r="AH603" s="54"/>
      <c r="AI603" s="54"/>
      <c r="AJ603" s="54"/>
      <c r="AK603" s="54"/>
      <c r="AL603" s="54"/>
    </row>
    <row r="604" spans="7:38" s="55" customFormat="1">
      <c r="G604" s="62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4"/>
      <c r="AG604" s="54"/>
      <c r="AH604" s="54"/>
      <c r="AI604" s="54"/>
      <c r="AJ604" s="54"/>
      <c r="AK604" s="54"/>
      <c r="AL604" s="54"/>
    </row>
    <row r="605" spans="7:38" s="55" customFormat="1">
      <c r="G605" s="62"/>
      <c r="P605" s="54"/>
      <c r="Q605" s="54"/>
      <c r="R605" s="54"/>
      <c r="S605" s="54"/>
      <c r="T605" s="54"/>
      <c r="U605" s="54"/>
      <c r="V605" s="54"/>
      <c r="W605" s="54"/>
      <c r="X605" s="54"/>
      <c r="Y605" s="54"/>
      <c r="Z605" s="54"/>
      <c r="AA605" s="54"/>
      <c r="AB605" s="54"/>
      <c r="AC605" s="54"/>
      <c r="AD605" s="54"/>
      <c r="AE605" s="54"/>
      <c r="AF605" s="54"/>
      <c r="AG605" s="54"/>
      <c r="AH605" s="54"/>
      <c r="AI605" s="54"/>
      <c r="AJ605" s="54"/>
      <c r="AK605" s="54"/>
      <c r="AL605" s="54"/>
    </row>
    <row r="606" spans="7:38" s="55" customFormat="1">
      <c r="G606" s="62"/>
      <c r="P606" s="54"/>
      <c r="Q606" s="54"/>
      <c r="R606" s="54"/>
      <c r="S606" s="54"/>
      <c r="T606" s="54"/>
      <c r="U606" s="54"/>
      <c r="V606" s="54"/>
      <c r="W606" s="54"/>
      <c r="X606" s="54"/>
      <c r="Y606" s="54"/>
      <c r="Z606" s="54"/>
      <c r="AA606" s="54"/>
      <c r="AB606" s="54"/>
      <c r="AC606" s="54"/>
      <c r="AD606" s="54"/>
      <c r="AE606" s="54"/>
      <c r="AF606" s="54"/>
      <c r="AG606" s="54"/>
      <c r="AH606" s="54"/>
      <c r="AI606" s="54"/>
      <c r="AJ606" s="54"/>
      <c r="AK606" s="54"/>
      <c r="AL606" s="54"/>
    </row>
    <row r="607" spans="7:38" s="55" customFormat="1">
      <c r="G607" s="62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  <c r="AC607" s="54"/>
      <c r="AD607" s="54"/>
      <c r="AE607" s="54"/>
      <c r="AF607" s="54"/>
      <c r="AG607" s="54"/>
      <c r="AH607" s="54"/>
      <c r="AI607" s="54"/>
      <c r="AJ607" s="54"/>
      <c r="AK607" s="54"/>
      <c r="AL607" s="54"/>
    </row>
    <row r="608" spans="7:38" s="55" customFormat="1">
      <c r="G608" s="62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  <c r="AC608" s="54"/>
      <c r="AD608" s="54"/>
      <c r="AE608" s="54"/>
      <c r="AF608" s="54"/>
      <c r="AG608" s="54"/>
      <c r="AH608" s="54"/>
      <c r="AI608" s="54"/>
      <c r="AJ608" s="54"/>
      <c r="AK608" s="54"/>
      <c r="AL608" s="54"/>
    </row>
    <row r="609" spans="7:38" s="55" customFormat="1">
      <c r="G609" s="62"/>
      <c r="P609" s="54"/>
      <c r="Q609" s="54"/>
      <c r="R609" s="54"/>
      <c r="S609" s="54"/>
      <c r="T609" s="54"/>
      <c r="U609" s="54"/>
      <c r="V609" s="54"/>
      <c r="W609" s="54"/>
      <c r="X609" s="54"/>
      <c r="Y609" s="54"/>
      <c r="Z609" s="54"/>
      <c r="AA609" s="54"/>
      <c r="AB609" s="54"/>
      <c r="AC609" s="54"/>
      <c r="AD609" s="54"/>
      <c r="AE609" s="54"/>
      <c r="AF609" s="54"/>
      <c r="AG609" s="54"/>
      <c r="AH609" s="54"/>
      <c r="AI609" s="54"/>
      <c r="AJ609" s="54"/>
      <c r="AK609" s="54"/>
      <c r="AL609" s="54"/>
    </row>
    <row r="610" spans="7:38" s="55" customFormat="1">
      <c r="G610" s="62"/>
      <c r="P610" s="54"/>
      <c r="Q610" s="54"/>
      <c r="R610" s="54"/>
      <c r="S610" s="54"/>
      <c r="T610" s="54"/>
      <c r="U610" s="54"/>
      <c r="V610" s="54"/>
      <c r="W610" s="54"/>
      <c r="X610" s="54"/>
      <c r="Y610" s="54"/>
      <c r="Z610" s="54"/>
      <c r="AA610" s="54"/>
      <c r="AB610" s="54"/>
      <c r="AC610" s="54"/>
      <c r="AD610" s="54"/>
      <c r="AE610" s="54"/>
      <c r="AF610" s="54"/>
      <c r="AG610" s="54"/>
      <c r="AH610" s="54"/>
      <c r="AI610" s="54"/>
      <c r="AJ610" s="54"/>
      <c r="AK610" s="54"/>
      <c r="AL610" s="54"/>
    </row>
    <row r="611" spans="7:38" s="55" customFormat="1">
      <c r="G611" s="62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  <c r="AC611" s="54"/>
      <c r="AD611" s="54"/>
      <c r="AE611" s="54"/>
      <c r="AF611" s="54"/>
      <c r="AG611" s="54"/>
      <c r="AH611" s="54"/>
      <c r="AI611" s="54"/>
      <c r="AJ611" s="54"/>
      <c r="AK611" s="54"/>
      <c r="AL611" s="54"/>
    </row>
    <row r="612" spans="7:38" s="55" customFormat="1">
      <c r="G612" s="62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  <c r="AC612" s="54"/>
      <c r="AD612" s="54"/>
      <c r="AE612" s="54"/>
      <c r="AF612" s="54"/>
      <c r="AG612" s="54"/>
      <c r="AH612" s="54"/>
      <c r="AI612" s="54"/>
      <c r="AJ612" s="54"/>
      <c r="AK612" s="54"/>
      <c r="AL612" s="54"/>
    </row>
    <row r="613" spans="7:38" s="55" customFormat="1">
      <c r="G613" s="62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  <c r="AC613" s="54"/>
      <c r="AD613" s="54"/>
      <c r="AE613" s="54"/>
      <c r="AF613" s="54"/>
      <c r="AG613" s="54"/>
      <c r="AH613" s="54"/>
      <c r="AI613" s="54"/>
      <c r="AJ613" s="54"/>
      <c r="AK613" s="54"/>
      <c r="AL613" s="54"/>
    </row>
    <row r="614" spans="7:38" s="55" customFormat="1">
      <c r="G614" s="62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  <c r="AC614" s="54"/>
      <c r="AD614" s="54"/>
      <c r="AE614" s="54"/>
      <c r="AF614" s="54"/>
      <c r="AG614" s="54"/>
      <c r="AH614" s="54"/>
      <c r="AI614" s="54"/>
      <c r="AJ614" s="54"/>
      <c r="AK614" s="54"/>
      <c r="AL614" s="54"/>
    </row>
    <row r="615" spans="7:38" s="55" customFormat="1">
      <c r="G615" s="62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  <c r="AC615" s="54"/>
      <c r="AD615" s="54"/>
      <c r="AE615" s="54"/>
      <c r="AF615" s="54"/>
      <c r="AG615" s="54"/>
      <c r="AH615" s="54"/>
      <c r="AI615" s="54"/>
      <c r="AJ615" s="54"/>
      <c r="AK615" s="54"/>
      <c r="AL615" s="54"/>
    </row>
    <row r="616" spans="7:38" s="55" customFormat="1">
      <c r="G616" s="62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  <c r="AC616" s="54"/>
      <c r="AD616" s="54"/>
      <c r="AE616" s="54"/>
      <c r="AF616" s="54"/>
      <c r="AG616" s="54"/>
      <c r="AH616" s="54"/>
      <c r="AI616" s="54"/>
      <c r="AJ616" s="54"/>
      <c r="AK616" s="54"/>
      <c r="AL616" s="54"/>
    </row>
    <row r="617" spans="7:38" s="55" customFormat="1">
      <c r="G617" s="62"/>
      <c r="P617" s="54"/>
      <c r="Q617" s="54"/>
      <c r="R617" s="54"/>
      <c r="S617" s="54"/>
      <c r="T617" s="54"/>
      <c r="U617" s="54"/>
      <c r="V617" s="54"/>
      <c r="W617" s="54"/>
      <c r="X617" s="54"/>
      <c r="Y617" s="54"/>
      <c r="Z617" s="54"/>
      <c r="AA617" s="54"/>
      <c r="AB617" s="54"/>
      <c r="AC617" s="54"/>
      <c r="AD617" s="54"/>
      <c r="AE617" s="54"/>
      <c r="AF617" s="54"/>
      <c r="AG617" s="54"/>
      <c r="AH617" s="54"/>
      <c r="AI617" s="54"/>
      <c r="AJ617" s="54"/>
      <c r="AK617" s="54"/>
      <c r="AL617" s="54"/>
    </row>
    <row r="618" spans="7:38" s="55" customFormat="1">
      <c r="G618" s="62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  <c r="AC618" s="54"/>
      <c r="AD618" s="54"/>
      <c r="AE618" s="54"/>
      <c r="AF618" s="54"/>
      <c r="AG618" s="54"/>
      <c r="AH618" s="54"/>
      <c r="AI618" s="54"/>
      <c r="AJ618" s="54"/>
      <c r="AK618" s="54"/>
      <c r="AL618" s="54"/>
    </row>
    <row r="619" spans="7:38" s="55" customFormat="1">
      <c r="G619" s="62"/>
      <c r="P619" s="54"/>
      <c r="Q619" s="54"/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  <c r="AC619" s="54"/>
      <c r="AD619" s="54"/>
      <c r="AE619" s="54"/>
      <c r="AF619" s="54"/>
      <c r="AG619" s="54"/>
      <c r="AH619" s="54"/>
      <c r="AI619" s="54"/>
      <c r="AJ619" s="54"/>
      <c r="AK619" s="54"/>
      <c r="AL619" s="54"/>
    </row>
    <row r="620" spans="7:38" s="55" customFormat="1">
      <c r="G620" s="62"/>
      <c r="P620" s="54"/>
      <c r="Q620" s="54"/>
      <c r="R620" s="54"/>
      <c r="S620" s="54"/>
      <c r="T620" s="54"/>
      <c r="U620" s="54"/>
      <c r="V620" s="54"/>
      <c r="W620" s="54"/>
      <c r="X620" s="54"/>
      <c r="Y620" s="54"/>
      <c r="Z620" s="54"/>
      <c r="AA620" s="54"/>
      <c r="AB620" s="54"/>
      <c r="AC620" s="54"/>
      <c r="AD620" s="54"/>
      <c r="AE620" s="54"/>
      <c r="AF620" s="54"/>
      <c r="AG620" s="54"/>
      <c r="AH620" s="54"/>
      <c r="AI620" s="54"/>
      <c r="AJ620" s="54"/>
      <c r="AK620" s="54"/>
      <c r="AL620" s="54"/>
    </row>
    <row r="621" spans="7:38" s="55" customFormat="1">
      <c r="G621" s="62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  <c r="AC621" s="54"/>
      <c r="AD621" s="54"/>
      <c r="AE621" s="54"/>
      <c r="AF621" s="54"/>
      <c r="AG621" s="54"/>
      <c r="AH621" s="54"/>
      <c r="AI621" s="54"/>
      <c r="AJ621" s="54"/>
      <c r="AK621" s="54"/>
      <c r="AL621" s="54"/>
    </row>
    <row r="622" spans="7:38" s="55" customFormat="1">
      <c r="G622" s="62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  <c r="AC622" s="54"/>
      <c r="AD622" s="54"/>
      <c r="AE622" s="54"/>
      <c r="AF622" s="54"/>
      <c r="AG622" s="54"/>
      <c r="AH622" s="54"/>
      <c r="AI622" s="54"/>
      <c r="AJ622" s="54"/>
      <c r="AK622" s="54"/>
      <c r="AL622" s="54"/>
    </row>
    <row r="623" spans="7:38" s="55" customFormat="1">
      <c r="G623" s="62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  <c r="AC623" s="54"/>
      <c r="AD623" s="54"/>
      <c r="AE623" s="54"/>
      <c r="AF623" s="54"/>
      <c r="AG623" s="54"/>
      <c r="AH623" s="54"/>
      <c r="AI623" s="54"/>
      <c r="AJ623" s="54"/>
      <c r="AK623" s="54"/>
      <c r="AL623" s="54"/>
    </row>
    <row r="624" spans="7:38" s="55" customFormat="1">
      <c r="G624" s="62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  <c r="AC624" s="54"/>
      <c r="AD624" s="54"/>
      <c r="AE624" s="54"/>
      <c r="AF624" s="54"/>
      <c r="AG624" s="54"/>
      <c r="AH624" s="54"/>
      <c r="AI624" s="54"/>
      <c r="AJ624" s="54"/>
      <c r="AK624" s="54"/>
      <c r="AL624" s="54"/>
    </row>
    <row r="625" spans="7:38" s="55" customFormat="1">
      <c r="G625" s="62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  <c r="AC625" s="54"/>
      <c r="AD625" s="54"/>
      <c r="AE625" s="54"/>
      <c r="AF625" s="54"/>
      <c r="AG625" s="54"/>
      <c r="AH625" s="54"/>
      <c r="AI625" s="54"/>
      <c r="AJ625" s="54"/>
      <c r="AK625" s="54"/>
      <c r="AL625" s="54"/>
    </row>
    <row r="626" spans="7:38" s="55" customFormat="1">
      <c r="G626" s="62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  <c r="AC626" s="54"/>
      <c r="AD626" s="54"/>
      <c r="AE626" s="54"/>
      <c r="AF626" s="54"/>
      <c r="AG626" s="54"/>
      <c r="AH626" s="54"/>
      <c r="AI626" s="54"/>
      <c r="AJ626" s="54"/>
      <c r="AK626" s="54"/>
      <c r="AL626" s="54"/>
    </row>
    <row r="627" spans="7:38" s="55" customFormat="1">
      <c r="G627" s="62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  <c r="AC627" s="54"/>
      <c r="AD627" s="54"/>
      <c r="AE627" s="54"/>
      <c r="AF627" s="54"/>
      <c r="AG627" s="54"/>
      <c r="AH627" s="54"/>
      <c r="AI627" s="54"/>
      <c r="AJ627" s="54"/>
      <c r="AK627" s="54"/>
      <c r="AL627" s="54"/>
    </row>
    <row r="628" spans="7:38" s="55" customFormat="1">
      <c r="G628" s="62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  <c r="AC628" s="54"/>
      <c r="AD628" s="54"/>
      <c r="AE628" s="54"/>
      <c r="AF628" s="54"/>
      <c r="AG628" s="54"/>
      <c r="AH628" s="54"/>
      <c r="AI628" s="54"/>
      <c r="AJ628" s="54"/>
      <c r="AK628" s="54"/>
      <c r="AL628" s="54"/>
    </row>
    <row r="629" spans="7:38" s="55" customFormat="1">
      <c r="G629" s="62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  <c r="AC629" s="54"/>
      <c r="AD629" s="54"/>
      <c r="AE629" s="54"/>
      <c r="AF629" s="54"/>
      <c r="AG629" s="54"/>
      <c r="AH629" s="54"/>
      <c r="AI629" s="54"/>
      <c r="AJ629" s="54"/>
      <c r="AK629" s="54"/>
      <c r="AL629" s="54"/>
    </row>
    <row r="630" spans="7:38" s="55" customFormat="1">
      <c r="G630" s="62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  <c r="AC630" s="54"/>
      <c r="AD630" s="54"/>
      <c r="AE630" s="54"/>
      <c r="AF630" s="54"/>
      <c r="AG630" s="54"/>
      <c r="AH630" s="54"/>
      <c r="AI630" s="54"/>
      <c r="AJ630" s="54"/>
      <c r="AK630" s="54"/>
      <c r="AL630" s="54"/>
    </row>
    <row r="631" spans="7:38" s="55" customFormat="1">
      <c r="G631" s="62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  <c r="AC631" s="54"/>
      <c r="AD631" s="54"/>
      <c r="AE631" s="54"/>
      <c r="AF631" s="54"/>
      <c r="AG631" s="54"/>
      <c r="AH631" s="54"/>
      <c r="AI631" s="54"/>
      <c r="AJ631" s="54"/>
      <c r="AK631" s="54"/>
      <c r="AL631" s="54"/>
    </row>
    <row r="632" spans="7:38" s="55" customFormat="1">
      <c r="G632" s="62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  <c r="AC632" s="54"/>
      <c r="AD632" s="54"/>
      <c r="AE632" s="54"/>
      <c r="AF632" s="54"/>
      <c r="AG632" s="54"/>
      <c r="AH632" s="54"/>
      <c r="AI632" s="54"/>
      <c r="AJ632" s="54"/>
      <c r="AK632" s="54"/>
      <c r="AL632" s="54"/>
    </row>
    <row r="633" spans="7:38" s="55" customFormat="1">
      <c r="G633" s="62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  <c r="AC633" s="54"/>
      <c r="AD633" s="54"/>
      <c r="AE633" s="54"/>
      <c r="AF633" s="54"/>
      <c r="AG633" s="54"/>
      <c r="AH633" s="54"/>
      <c r="AI633" s="54"/>
      <c r="AJ633" s="54"/>
      <c r="AK633" s="54"/>
      <c r="AL633" s="54"/>
    </row>
    <row r="634" spans="7:38" s="55" customFormat="1">
      <c r="G634" s="62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  <c r="AC634" s="54"/>
      <c r="AD634" s="54"/>
      <c r="AE634" s="54"/>
      <c r="AF634" s="54"/>
      <c r="AG634" s="54"/>
      <c r="AH634" s="54"/>
      <c r="AI634" s="54"/>
      <c r="AJ634" s="54"/>
      <c r="AK634" s="54"/>
      <c r="AL634" s="54"/>
    </row>
    <row r="635" spans="7:38" s="55" customFormat="1">
      <c r="G635" s="62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  <c r="AC635" s="54"/>
      <c r="AD635" s="54"/>
      <c r="AE635" s="54"/>
      <c r="AF635" s="54"/>
      <c r="AG635" s="54"/>
      <c r="AH635" s="54"/>
      <c r="AI635" s="54"/>
      <c r="AJ635" s="54"/>
      <c r="AK635" s="54"/>
      <c r="AL635" s="54"/>
    </row>
    <row r="636" spans="7:38" s="55" customFormat="1">
      <c r="G636" s="62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  <c r="AC636" s="54"/>
      <c r="AD636" s="54"/>
      <c r="AE636" s="54"/>
      <c r="AF636" s="54"/>
      <c r="AG636" s="54"/>
      <c r="AH636" s="54"/>
      <c r="AI636" s="54"/>
      <c r="AJ636" s="54"/>
      <c r="AK636" s="54"/>
      <c r="AL636" s="54"/>
    </row>
    <row r="637" spans="7:38" s="55" customFormat="1">
      <c r="G637" s="62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4"/>
      <c r="AF637" s="54"/>
      <c r="AG637" s="54"/>
      <c r="AH637" s="54"/>
      <c r="AI637" s="54"/>
      <c r="AJ637" s="54"/>
      <c r="AK637" s="54"/>
      <c r="AL637" s="54"/>
    </row>
    <row r="638" spans="7:38" s="55" customFormat="1">
      <c r="G638" s="62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  <c r="AC638" s="54"/>
      <c r="AD638" s="54"/>
      <c r="AE638" s="54"/>
      <c r="AF638" s="54"/>
      <c r="AG638" s="54"/>
      <c r="AH638" s="54"/>
      <c r="AI638" s="54"/>
      <c r="AJ638" s="54"/>
      <c r="AK638" s="54"/>
      <c r="AL638" s="54"/>
    </row>
    <row r="639" spans="7:38" s="55" customFormat="1">
      <c r="G639" s="62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  <c r="AC639" s="54"/>
      <c r="AD639" s="54"/>
      <c r="AE639" s="54"/>
      <c r="AF639" s="54"/>
      <c r="AG639" s="54"/>
      <c r="AH639" s="54"/>
      <c r="AI639" s="54"/>
      <c r="AJ639" s="54"/>
      <c r="AK639" s="54"/>
      <c r="AL639" s="54"/>
    </row>
    <row r="640" spans="7:38" s="55" customFormat="1">
      <c r="G640" s="62"/>
      <c r="P640" s="54"/>
      <c r="Q640" s="54"/>
      <c r="R640" s="54"/>
      <c r="S640" s="54"/>
      <c r="T640" s="54"/>
      <c r="U640" s="54"/>
      <c r="V640" s="54"/>
      <c r="W640" s="54"/>
      <c r="X640" s="54"/>
      <c r="Y640" s="54"/>
      <c r="Z640" s="54"/>
      <c r="AA640" s="54"/>
      <c r="AB640" s="54"/>
      <c r="AC640" s="54"/>
      <c r="AD640" s="54"/>
      <c r="AE640" s="54"/>
      <c r="AF640" s="54"/>
      <c r="AG640" s="54"/>
      <c r="AH640" s="54"/>
      <c r="AI640" s="54"/>
      <c r="AJ640" s="54"/>
      <c r="AK640" s="54"/>
      <c r="AL640" s="54"/>
    </row>
    <row r="641" spans="7:38" s="55" customFormat="1">
      <c r="G641" s="62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  <c r="AC641" s="54"/>
      <c r="AD641" s="54"/>
      <c r="AE641" s="54"/>
      <c r="AF641" s="54"/>
      <c r="AG641" s="54"/>
      <c r="AH641" s="54"/>
      <c r="AI641" s="54"/>
      <c r="AJ641" s="54"/>
      <c r="AK641" s="54"/>
      <c r="AL641" s="54"/>
    </row>
    <row r="642" spans="7:38" s="55" customFormat="1">
      <c r="G642" s="62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  <c r="AC642" s="54"/>
      <c r="AD642" s="54"/>
      <c r="AE642" s="54"/>
      <c r="AF642" s="54"/>
      <c r="AG642" s="54"/>
      <c r="AH642" s="54"/>
      <c r="AI642" s="54"/>
      <c r="AJ642" s="54"/>
      <c r="AK642" s="54"/>
      <c r="AL642" s="54"/>
    </row>
    <row r="643" spans="7:38" s="55" customFormat="1">
      <c r="G643" s="62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  <c r="AC643" s="54"/>
      <c r="AD643" s="54"/>
      <c r="AE643" s="54"/>
      <c r="AF643" s="54"/>
      <c r="AG643" s="54"/>
      <c r="AH643" s="54"/>
      <c r="AI643" s="54"/>
      <c r="AJ643" s="54"/>
      <c r="AK643" s="54"/>
      <c r="AL643" s="54"/>
    </row>
    <row r="644" spans="7:38" s="55" customFormat="1">
      <c r="G644" s="62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  <c r="AC644" s="54"/>
      <c r="AD644" s="54"/>
      <c r="AE644" s="54"/>
      <c r="AF644" s="54"/>
      <c r="AG644" s="54"/>
      <c r="AH644" s="54"/>
      <c r="AI644" s="54"/>
      <c r="AJ644" s="54"/>
      <c r="AK644" s="54"/>
      <c r="AL644" s="54"/>
    </row>
    <row r="645" spans="7:38" s="55" customFormat="1">
      <c r="G645" s="62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  <c r="AC645" s="54"/>
      <c r="AD645" s="54"/>
      <c r="AE645" s="54"/>
      <c r="AF645" s="54"/>
      <c r="AG645" s="54"/>
      <c r="AH645" s="54"/>
      <c r="AI645" s="54"/>
      <c r="AJ645" s="54"/>
      <c r="AK645" s="54"/>
      <c r="AL645" s="54"/>
    </row>
    <row r="646" spans="7:38" s="55" customFormat="1">
      <c r="G646" s="62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  <c r="AC646" s="54"/>
      <c r="AD646" s="54"/>
      <c r="AE646" s="54"/>
      <c r="AF646" s="54"/>
      <c r="AG646" s="54"/>
      <c r="AH646" s="54"/>
      <c r="AI646" s="54"/>
      <c r="AJ646" s="54"/>
      <c r="AK646" s="54"/>
      <c r="AL646" s="54"/>
    </row>
    <row r="647" spans="7:38" s="55" customFormat="1">
      <c r="G647" s="62"/>
      <c r="P647" s="54"/>
      <c r="Q647" s="54"/>
      <c r="R647" s="54"/>
      <c r="S647" s="54"/>
      <c r="T647" s="54"/>
      <c r="U647" s="54"/>
      <c r="V647" s="54"/>
      <c r="W647" s="54"/>
      <c r="X647" s="54"/>
      <c r="Y647" s="54"/>
      <c r="Z647" s="54"/>
      <c r="AA647" s="54"/>
      <c r="AB647" s="54"/>
      <c r="AC647" s="54"/>
      <c r="AD647" s="54"/>
      <c r="AE647" s="54"/>
      <c r="AF647" s="54"/>
      <c r="AG647" s="54"/>
      <c r="AH647" s="54"/>
      <c r="AI647" s="54"/>
      <c r="AJ647" s="54"/>
      <c r="AK647" s="54"/>
      <c r="AL647" s="54"/>
    </row>
    <row r="648" spans="7:38" s="55" customFormat="1">
      <c r="G648" s="62"/>
      <c r="P648" s="54"/>
      <c r="Q648" s="54"/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  <c r="AC648" s="54"/>
      <c r="AD648" s="54"/>
      <c r="AE648" s="54"/>
      <c r="AF648" s="54"/>
      <c r="AG648" s="54"/>
      <c r="AH648" s="54"/>
      <c r="AI648" s="54"/>
      <c r="AJ648" s="54"/>
      <c r="AK648" s="54"/>
      <c r="AL648" s="54"/>
    </row>
    <row r="649" spans="7:38" s="55" customFormat="1">
      <c r="G649" s="62"/>
      <c r="P649" s="54"/>
      <c r="Q649" s="54"/>
      <c r="R649" s="54"/>
      <c r="S649" s="54"/>
      <c r="T649" s="54"/>
      <c r="U649" s="54"/>
      <c r="V649" s="54"/>
      <c r="W649" s="54"/>
      <c r="X649" s="54"/>
      <c r="Y649" s="54"/>
      <c r="Z649" s="54"/>
      <c r="AA649" s="54"/>
      <c r="AB649" s="54"/>
      <c r="AC649" s="54"/>
      <c r="AD649" s="54"/>
      <c r="AE649" s="54"/>
      <c r="AF649" s="54"/>
      <c r="AG649" s="54"/>
      <c r="AH649" s="54"/>
      <c r="AI649" s="54"/>
      <c r="AJ649" s="54"/>
      <c r="AK649" s="54"/>
      <c r="AL649" s="54"/>
    </row>
    <row r="650" spans="7:38" s="55" customFormat="1">
      <c r="G650" s="62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  <c r="AC650" s="54"/>
      <c r="AD650" s="54"/>
      <c r="AE650" s="54"/>
      <c r="AF650" s="54"/>
      <c r="AG650" s="54"/>
      <c r="AH650" s="54"/>
      <c r="AI650" s="54"/>
      <c r="AJ650" s="54"/>
      <c r="AK650" s="54"/>
      <c r="AL650" s="54"/>
    </row>
    <row r="651" spans="7:38" s="55" customFormat="1">
      <c r="G651" s="62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  <c r="AC651" s="54"/>
      <c r="AD651" s="54"/>
      <c r="AE651" s="54"/>
      <c r="AF651" s="54"/>
      <c r="AG651" s="54"/>
      <c r="AH651" s="54"/>
      <c r="AI651" s="54"/>
      <c r="AJ651" s="54"/>
      <c r="AK651" s="54"/>
      <c r="AL651" s="54"/>
    </row>
    <row r="652" spans="7:38" s="55" customFormat="1">
      <c r="G652" s="62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  <c r="AC652" s="54"/>
      <c r="AD652" s="54"/>
      <c r="AE652" s="54"/>
      <c r="AF652" s="54"/>
      <c r="AG652" s="54"/>
      <c r="AH652" s="54"/>
      <c r="AI652" s="54"/>
      <c r="AJ652" s="54"/>
      <c r="AK652" s="54"/>
      <c r="AL652" s="54"/>
    </row>
    <row r="653" spans="7:38" s="55" customFormat="1">
      <c r="G653" s="62"/>
      <c r="P653" s="54"/>
      <c r="Q653" s="54"/>
      <c r="R653" s="54"/>
      <c r="S653" s="54"/>
      <c r="T653" s="54"/>
      <c r="U653" s="54"/>
      <c r="V653" s="54"/>
      <c r="W653" s="54"/>
      <c r="X653" s="54"/>
      <c r="Y653" s="54"/>
      <c r="Z653" s="54"/>
      <c r="AA653" s="54"/>
      <c r="AB653" s="54"/>
      <c r="AC653" s="54"/>
      <c r="AD653" s="54"/>
      <c r="AE653" s="54"/>
      <c r="AF653" s="54"/>
      <c r="AG653" s="54"/>
      <c r="AH653" s="54"/>
      <c r="AI653" s="54"/>
      <c r="AJ653" s="54"/>
      <c r="AK653" s="54"/>
      <c r="AL653" s="54"/>
    </row>
    <row r="654" spans="7:38" s="55" customFormat="1">
      <c r="G654" s="62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  <c r="AC654" s="54"/>
      <c r="AD654" s="54"/>
      <c r="AE654" s="54"/>
      <c r="AF654" s="54"/>
      <c r="AG654" s="54"/>
      <c r="AH654" s="54"/>
      <c r="AI654" s="54"/>
      <c r="AJ654" s="54"/>
      <c r="AK654" s="54"/>
      <c r="AL654" s="54"/>
    </row>
    <row r="655" spans="7:38" s="55" customFormat="1">
      <c r="G655" s="62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  <c r="AC655" s="54"/>
      <c r="AD655" s="54"/>
      <c r="AE655" s="54"/>
      <c r="AF655" s="54"/>
      <c r="AG655" s="54"/>
      <c r="AH655" s="54"/>
      <c r="AI655" s="54"/>
      <c r="AJ655" s="54"/>
      <c r="AK655" s="54"/>
      <c r="AL655" s="54"/>
    </row>
    <row r="656" spans="7:38" s="55" customFormat="1">
      <c r="G656" s="62"/>
      <c r="P656" s="54"/>
      <c r="Q656" s="54"/>
      <c r="R656" s="54"/>
      <c r="S656" s="54"/>
      <c r="T656" s="54"/>
      <c r="U656" s="54"/>
      <c r="V656" s="54"/>
      <c r="W656" s="54"/>
      <c r="X656" s="54"/>
      <c r="Y656" s="54"/>
      <c r="Z656" s="54"/>
      <c r="AA656" s="54"/>
      <c r="AB656" s="54"/>
      <c r="AC656" s="54"/>
      <c r="AD656" s="54"/>
      <c r="AE656" s="54"/>
      <c r="AF656" s="54"/>
      <c r="AG656" s="54"/>
      <c r="AH656" s="54"/>
      <c r="AI656" s="54"/>
      <c r="AJ656" s="54"/>
      <c r="AK656" s="54"/>
      <c r="AL656" s="54"/>
    </row>
    <row r="657" spans="7:38" s="55" customFormat="1">
      <c r="G657" s="62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  <c r="AC657" s="54"/>
      <c r="AD657" s="54"/>
      <c r="AE657" s="54"/>
      <c r="AF657" s="54"/>
      <c r="AG657" s="54"/>
      <c r="AH657" s="54"/>
      <c r="AI657" s="54"/>
      <c r="AJ657" s="54"/>
      <c r="AK657" s="54"/>
      <c r="AL657" s="54"/>
    </row>
    <row r="658" spans="7:38" s="55" customFormat="1">
      <c r="G658" s="62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  <c r="AC658" s="54"/>
      <c r="AD658" s="54"/>
      <c r="AE658" s="54"/>
      <c r="AF658" s="54"/>
      <c r="AG658" s="54"/>
      <c r="AH658" s="54"/>
      <c r="AI658" s="54"/>
      <c r="AJ658" s="54"/>
      <c r="AK658" s="54"/>
      <c r="AL658" s="54"/>
    </row>
    <row r="659" spans="7:38" s="55" customFormat="1">
      <c r="G659" s="62"/>
      <c r="P659" s="54"/>
      <c r="Q659" s="54"/>
      <c r="R659" s="54"/>
      <c r="S659" s="54"/>
      <c r="T659" s="54"/>
      <c r="U659" s="54"/>
      <c r="V659" s="54"/>
      <c r="W659" s="54"/>
      <c r="X659" s="54"/>
      <c r="Y659" s="54"/>
      <c r="Z659" s="54"/>
      <c r="AA659" s="54"/>
      <c r="AB659" s="54"/>
      <c r="AC659" s="54"/>
      <c r="AD659" s="54"/>
      <c r="AE659" s="54"/>
      <c r="AF659" s="54"/>
      <c r="AG659" s="54"/>
      <c r="AH659" s="54"/>
      <c r="AI659" s="54"/>
      <c r="AJ659" s="54"/>
      <c r="AK659" s="54"/>
      <c r="AL659" s="54"/>
    </row>
    <row r="660" spans="7:38" s="55" customFormat="1">
      <c r="G660" s="62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  <c r="AC660" s="54"/>
      <c r="AD660" s="54"/>
      <c r="AE660" s="54"/>
      <c r="AF660" s="54"/>
      <c r="AG660" s="54"/>
      <c r="AH660" s="54"/>
      <c r="AI660" s="54"/>
      <c r="AJ660" s="54"/>
      <c r="AK660" s="54"/>
      <c r="AL660" s="54"/>
    </row>
    <row r="661" spans="7:38" s="55" customFormat="1">
      <c r="G661" s="62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  <c r="AC661" s="54"/>
      <c r="AD661" s="54"/>
      <c r="AE661" s="54"/>
      <c r="AF661" s="54"/>
      <c r="AG661" s="54"/>
      <c r="AH661" s="54"/>
      <c r="AI661" s="54"/>
      <c r="AJ661" s="54"/>
      <c r="AK661" s="54"/>
      <c r="AL661" s="54"/>
    </row>
    <row r="662" spans="7:38" s="55" customFormat="1">
      <c r="G662" s="62"/>
      <c r="P662" s="54"/>
      <c r="Q662" s="54"/>
      <c r="R662" s="54"/>
      <c r="S662" s="54"/>
      <c r="T662" s="54"/>
      <c r="U662" s="54"/>
      <c r="V662" s="54"/>
      <c r="W662" s="54"/>
      <c r="X662" s="54"/>
      <c r="Y662" s="54"/>
      <c r="Z662" s="54"/>
      <c r="AA662" s="54"/>
      <c r="AB662" s="54"/>
      <c r="AC662" s="54"/>
      <c r="AD662" s="54"/>
      <c r="AE662" s="54"/>
      <c r="AF662" s="54"/>
      <c r="AG662" s="54"/>
      <c r="AH662" s="54"/>
      <c r="AI662" s="54"/>
      <c r="AJ662" s="54"/>
      <c r="AK662" s="54"/>
      <c r="AL662" s="54"/>
    </row>
    <row r="663" spans="7:38" s="55" customFormat="1">
      <c r="G663" s="62"/>
      <c r="P663" s="54"/>
      <c r="Q663" s="54"/>
      <c r="R663" s="54"/>
      <c r="S663" s="54"/>
      <c r="T663" s="54"/>
      <c r="U663" s="54"/>
      <c r="V663" s="54"/>
      <c r="W663" s="54"/>
      <c r="X663" s="54"/>
      <c r="Y663" s="54"/>
      <c r="Z663" s="54"/>
      <c r="AA663" s="54"/>
      <c r="AB663" s="54"/>
      <c r="AC663" s="54"/>
      <c r="AD663" s="54"/>
      <c r="AE663" s="54"/>
      <c r="AF663" s="54"/>
      <c r="AG663" s="54"/>
      <c r="AH663" s="54"/>
      <c r="AI663" s="54"/>
      <c r="AJ663" s="54"/>
      <c r="AK663" s="54"/>
      <c r="AL663" s="54"/>
    </row>
    <row r="664" spans="7:38" s="55" customFormat="1">
      <c r="G664" s="62"/>
      <c r="P664" s="54"/>
      <c r="Q664" s="54"/>
      <c r="R664" s="54"/>
      <c r="S664" s="54"/>
      <c r="T664" s="54"/>
      <c r="U664" s="54"/>
      <c r="V664" s="54"/>
      <c r="W664" s="54"/>
      <c r="X664" s="54"/>
      <c r="Y664" s="54"/>
      <c r="Z664" s="54"/>
      <c r="AA664" s="54"/>
      <c r="AB664" s="54"/>
      <c r="AC664" s="54"/>
      <c r="AD664" s="54"/>
      <c r="AE664" s="54"/>
      <c r="AF664" s="54"/>
      <c r="AG664" s="54"/>
      <c r="AH664" s="54"/>
      <c r="AI664" s="54"/>
      <c r="AJ664" s="54"/>
      <c r="AK664" s="54"/>
      <c r="AL664" s="54"/>
    </row>
    <row r="665" spans="7:38" s="55" customFormat="1">
      <c r="G665" s="62"/>
      <c r="P665" s="54"/>
      <c r="Q665" s="54"/>
      <c r="R665" s="54"/>
      <c r="S665" s="54"/>
      <c r="T665" s="54"/>
      <c r="U665" s="54"/>
      <c r="V665" s="54"/>
      <c r="W665" s="54"/>
      <c r="X665" s="54"/>
      <c r="Y665" s="54"/>
      <c r="Z665" s="54"/>
      <c r="AA665" s="54"/>
      <c r="AB665" s="54"/>
      <c r="AC665" s="54"/>
      <c r="AD665" s="54"/>
      <c r="AE665" s="54"/>
      <c r="AF665" s="54"/>
      <c r="AG665" s="54"/>
      <c r="AH665" s="54"/>
      <c r="AI665" s="54"/>
      <c r="AJ665" s="54"/>
      <c r="AK665" s="54"/>
      <c r="AL665" s="54"/>
    </row>
    <row r="666" spans="7:38" s="55" customFormat="1">
      <c r="G666" s="62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  <c r="AC666" s="54"/>
      <c r="AD666" s="54"/>
      <c r="AE666" s="54"/>
      <c r="AF666" s="54"/>
      <c r="AG666" s="54"/>
      <c r="AH666" s="54"/>
      <c r="AI666" s="54"/>
      <c r="AJ666" s="54"/>
      <c r="AK666" s="54"/>
      <c r="AL666" s="54"/>
    </row>
    <row r="667" spans="7:38" s="55" customFormat="1">
      <c r="G667" s="62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  <c r="AC667" s="54"/>
      <c r="AD667" s="54"/>
      <c r="AE667" s="54"/>
      <c r="AF667" s="54"/>
      <c r="AG667" s="54"/>
      <c r="AH667" s="54"/>
      <c r="AI667" s="54"/>
      <c r="AJ667" s="54"/>
      <c r="AK667" s="54"/>
      <c r="AL667" s="54"/>
    </row>
    <row r="668" spans="7:38" s="55" customFormat="1">
      <c r="G668" s="62"/>
      <c r="P668" s="54"/>
      <c r="Q668" s="54"/>
      <c r="R668" s="54"/>
      <c r="S668" s="54"/>
      <c r="T668" s="54"/>
      <c r="U668" s="54"/>
      <c r="V668" s="54"/>
      <c r="W668" s="54"/>
      <c r="X668" s="54"/>
      <c r="Y668" s="54"/>
      <c r="Z668" s="54"/>
      <c r="AA668" s="54"/>
      <c r="AB668" s="54"/>
      <c r="AC668" s="54"/>
      <c r="AD668" s="54"/>
      <c r="AE668" s="54"/>
      <c r="AF668" s="54"/>
      <c r="AG668" s="54"/>
      <c r="AH668" s="54"/>
      <c r="AI668" s="54"/>
      <c r="AJ668" s="54"/>
      <c r="AK668" s="54"/>
      <c r="AL668" s="54"/>
    </row>
    <row r="669" spans="7:38" s="55" customFormat="1">
      <c r="G669" s="62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  <c r="AC669" s="54"/>
      <c r="AD669" s="54"/>
      <c r="AE669" s="54"/>
      <c r="AF669" s="54"/>
      <c r="AG669" s="54"/>
      <c r="AH669" s="54"/>
      <c r="AI669" s="54"/>
      <c r="AJ669" s="54"/>
      <c r="AK669" s="54"/>
      <c r="AL669" s="54"/>
    </row>
    <row r="670" spans="7:38" s="55" customFormat="1">
      <c r="G670" s="62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  <c r="AC670" s="54"/>
      <c r="AD670" s="54"/>
      <c r="AE670" s="54"/>
      <c r="AF670" s="54"/>
      <c r="AG670" s="54"/>
      <c r="AH670" s="54"/>
      <c r="AI670" s="54"/>
      <c r="AJ670" s="54"/>
      <c r="AK670" s="54"/>
      <c r="AL670" s="54"/>
    </row>
    <row r="671" spans="7:38" s="55" customFormat="1">
      <c r="G671" s="62"/>
      <c r="P671" s="54"/>
      <c r="Q671" s="54"/>
      <c r="R671" s="54"/>
      <c r="S671" s="54"/>
      <c r="T671" s="54"/>
      <c r="U671" s="54"/>
      <c r="V671" s="54"/>
      <c r="W671" s="54"/>
      <c r="X671" s="54"/>
      <c r="Y671" s="54"/>
      <c r="Z671" s="54"/>
      <c r="AA671" s="54"/>
      <c r="AB671" s="54"/>
      <c r="AC671" s="54"/>
      <c r="AD671" s="54"/>
      <c r="AE671" s="54"/>
      <c r="AF671" s="54"/>
      <c r="AG671" s="54"/>
      <c r="AH671" s="54"/>
      <c r="AI671" s="54"/>
      <c r="AJ671" s="54"/>
      <c r="AK671" s="54"/>
      <c r="AL671" s="54"/>
    </row>
    <row r="672" spans="7:38" s="55" customFormat="1">
      <c r="G672" s="62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/>
      <c r="AC672" s="54"/>
      <c r="AD672" s="54"/>
      <c r="AE672" s="54"/>
      <c r="AF672" s="54"/>
      <c r="AG672" s="54"/>
      <c r="AH672" s="54"/>
      <c r="AI672" s="54"/>
      <c r="AJ672" s="54"/>
      <c r="AK672" s="54"/>
      <c r="AL672" s="54"/>
    </row>
    <row r="673" spans="7:38" s="55" customFormat="1">
      <c r="G673" s="62"/>
      <c r="P673" s="54"/>
      <c r="Q673" s="54"/>
      <c r="R673" s="54"/>
      <c r="S673" s="54"/>
      <c r="T673" s="54"/>
      <c r="U673" s="54"/>
      <c r="V673" s="54"/>
      <c r="W673" s="54"/>
      <c r="X673" s="54"/>
      <c r="Y673" s="54"/>
      <c r="Z673" s="54"/>
      <c r="AA673" s="54"/>
      <c r="AB673" s="54"/>
      <c r="AC673" s="54"/>
      <c r="AD673" s="54"/>
      <c r="AE673" s="54"/>
      <c r="AF673" s="54"/>
      <c r="AG673" s="54"/>
      <c r="AH673" s="54"/>
      <c r="AI673" s="54"/>
      <c r="AJ673" s="54"/>
      <c r="AK673" s="54"/>
      <c r="AL673" s="54"/>
    </row>
    <row r="674" spans="7:38" s="55" customFormat="1">
      <c r="G674" s="62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  <c r="AC674" s="54"/>
      <c r="AD674" s="54"/>
      <c r="AE674" s="54"/>
      <c r="AF674" s="54"/>
      <c r="AG674" s="54"/>
      <c r="AH674" s="54"/>
      <c r="AI674" s="54"/>
      <c r="AJ674" s="54"/>
      <c r="AK674" s="54"/>
      <c r="AL674" s="54"/>
    </row>
    <row r="675" spans="7:38" s="55" customFormat="1">
      <c r="G675" s="62"/>
      <c r="P675" s="54"/>
      <c r="Q675" s="54"/>
      <c r="R675" s="54"/>
      <c r="S675" s="54"/>
      <c r="T675" s="54"/>
      <c r="U675" s="54"/>
      <c r="V675" s="54"/>
      <c r="W675" s="54"/>
      <c r="X675" s="54"/>
      <c r="Y675" s="54"/>
      <c r="Z675" s="54"/>
      <c r="AA675" s="54"/>
      <c r="AB675" s="54"/>
      <c r="AC675" s="54"/>
      <c r="AD675" s="54"/>
      <c r="AE675" s="54"/>
      <c r="AF675" s="54"/>
      <c r="AG675" s="54"/>
      <c r="AH675" s="54"/>
      <c r="AI675" s="54"/>
      <c r="AJ675" s="54"/>
      <c r="AK675" s="54"/>
      <c r="AL675" s="54"/>
    </row>
    <row r="676" spans="7:38" s="55" customFormat="1">
      <c r="G676" s="62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  <c r="AC676" s="54"/>
      <c r="AD676" s="54"/>
      <c r="AE676" s="54"/>
      <c r="AF676" s="54"/>
      <c r="AG676" s="54"/>
      <c r="AH676" s="54"/>
      <c r="AI676" s="54"/>
      <c r="AJ676" s="54"/>
      <c r="AK676" s="54"/>
      <c r="AL676" s="54"/>
    </row>
    <row r="677" spans="7:38" s="55" customFormat="1">
      <c r="G677" s="62"/>
      <c r="P677" s="54"/>
      <c r="Q677" s="54"/>
      <c r="R677" s="54"/>
      <c r="S677" s="54"/>
      <c r="T677" s="54"/>
      <c r="U677" s="54"/>
      <c r="V677" s="54"/>
      <c r="W677" s="54"/>
      <c r="X677" s="54"/>
      <c r="Y677" s="54"/>
      <c r="Z677" s="54"/>
      <c r="AA677" s="54"/>
      <c r="AB677" s="54"/>
      <c r="AC677" s="54"/>
      <c r="AD677" s="54"/>
      <c r="AE677" s="54"/>
      <c r="AF677" s="54"/>
      <c r="AG677" s="54"/>
      <c r="AH677" s="54"/>
      <c r="AI677" s="54"/>
      <c r="AJ677" s="54"/>
      <c r="AK677" s="54"/>
      <c r="AL677" s="54"/>
    </row>
    <row r="678" spans="7:38" s="55" customFormat="1">
      <c r="G678" s="62"/>
      <c r="P678" s="54"/>
      <c r="Q678" s="54"/>
      <c r="R678" s="54"/>
      <c r="S678" s="54"/>
      <c r="T678" s="54"/>
      <c r="U678" s="54"/>
      <c r="V678" s="54"/>
      <c r="W678" s="54"/>
      <c r="X678" s="54"/>
      <c r="Y678" s="54"/>
      <c r="Z678" s="54"/>
      <c r="AA678" s="54"/>
      <c r="AB678" s="54"/>
      <c r="AC678" s="54"/>
      <c r="AD678" s="54"/>
      <c r="AE678" s="54"/>
      <c r="AF678" s="54"/>
      <c r="AG678" s="54"/>
      <c r="AH678" s="54"/>
      <c r="AI678" s="54"/>
      <c r="AJ678" s="54"/>
      <c r="AK678" s="54"/>
      <c r="AL678" s="54"/>
    </row>
    <row r="679" spans="7:38" s="55" customFormat="1">
      <c r="G679" s="62"/>
      <c r="P679" s="54"/>
      <c r="Q679" s="54"/>
      <c r="R679" s="54"/>
      <c r="S679" s="54"/>
      <c r="T679" s="54"/>
      <c r="U679" s="54"/>
      <c r="V679" s="54"/>
      <c r="W679" s="54"/>
      <c r="X679" s="54"/>
      <c r="Y679" s="54"/>
      <c r="Z679" s="54"/>
      <c r="AA679" s="54"/>
      <c r="AB679" s="54"/>
      <c r="AC679" s="54"/>
      <c r="AD679" s="54"/>
      <c r="AE679" s="54"/>
      <c r="AF679" s="54"/>
      <c r="AG679" s="54"/>
      <c r="AH679" s="54"/>
      <c r="AI679" s="54"/>
      <c r="AJ679" s="54"/>
      <c r="AK679" s="54"/>
      <c r="AL679" s="54"/>
    </row>
    <row r="680" spans="7:38" s="55" customFormat="1">
      <c r="G680" s="62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  <c r="AC680" s="54"/>
      <c r="AD680" s="54"/>
      <c r="AE680" s="54"/>
      <c r="AF680" s="54"/>
      <c r="AG680" s="54"/>
      <c r="AH680" s="54"/>
      <c r="AI680" s="54"/>
      <c r="AJ680" s="54"/>
      <c r="AK680" s="54"/>
      <c r="AL680" s="54"/>
    </row>
    <row r="681" spans="7:38" s="55" customFormat="1">
      <c r="G681" s="62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  <c r="AC681" s="54"/>
      <c r="AD681" s="54"/>
      <c r="AE681" s="54"/>
      <c r="AF681" s="54"/>
      <c r="AG681" s="54"/>
      <c r="AH681" s="54"/>
      <c r="AI681" s="54"/>
      <c r="AJ681" s="54"/>
      <c r="AK681" s="54"/>
      <c r="AL681" s="54"/>
    </row>
    <row r="682" spans="7:38" s="55" customFormat="1">
      <c r="G682" s="62"/>
      <c r="P682" s="54"/>
      <c r="Q682" s="54"/>
      <c r="R682" s="54"/>
      <c r="S682" s="54"/>
      <c r="T682" s="54"/>
      <c r="U682" s="54"/>
      <c r="V682" s="54"/>
      <c r="W682" s="54"/>
      <c r="X682" s="54"/>
      <c r="Y682" s="54"/>
      <c r="Z682" s="54"/>
      <c r="AA682" s="54"/>
      <c r="AB682" s="54"/>
      <c r="AC682" s="54"/>
      <c r="AD682" s="54"/>
      <c r="AE682" s="54"/>
      <c r="AF682" s="54"/>
      <c r="AG682" s="54"/>
      <c r="AH682" s="54"/>
      <c r="AI682" s="54"/>
      <c r="AJ682" s="54"/>
      <c r="AK682" s="54"/>
      <c r="AL682" s="54"/>
    </row>
    <row r="683" spans="7:38" s="55" customFormat="1">
      <c r="G683" s="62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  <c r="AC683" s="54"/>
      <c r="AD683" s="54"/>
      <c r="AE683" s="54"/>
      <c r="AF683" s="54"/>
      <c r="AG683" s="54"/>
      <c r="AH683" s="54"/>
      <c r="AI683" s="54"/>
      <c r="AJ683" s="54"/>
      <c r="AK683" s="54"/>
      <c r="AL683" s="54"/>
    </row>
    <row r="684" spans="7:38" s="55" customFormat="1">
      <c r="G684" s="62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  <c r="AC684" s="54"/>
      <c r="AD684" s="54"/>
      <c r="AE684" s="54"/>
      <c r="AF684" s="54"/>
      <c r="AG684" s="54"/>
      <c r="AH684" s="54"/>
      <c r="AI684" s="54"/>
      <c r="AJ684" s="54"/>
      <c r="AK684" s="54"/>
      <c r="AL684" s="54"/>
    </row>
    <row r="685" spans="7:38" s="55" customFormat="1">
      <c r="G685" s="62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  <c r="AC685" s="54"/>
      <c r="AD685" s="54"/>
      <c r="AE685" s="54"/>
      <c r="AF685" s="54"/>
      <c r="AG685" s="54"/>
      <c r="AH685" s="54"/>
      <c r="AI685" s="54"/>
      <c r="AJ685" s="54"/>
      <c r="AK685" s="54"/>
      <c r="AL685" s="54"/>
    </row>
    <row r="686" spans="7:38" s="55" customFormat="1">
      <c r="G686" s="62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  <c r="AC686" s="54"/>
      <c r="AD686" s="54"/>
      <c r="AE686" s="54"/>
      <c r="AF686" s="54"/>
      <c r="AG686" s="54"/>
      <c r="AH686" s="54"/>
      <c r="AI686" s="54"/>
      <c r="AJ686" s="54"/>
      <c r="AK686" s="54"/>
      <c r="AL686" s="54"/>
    </row>
    <row r="687" spans="7:38" s="55" customFormat="1">
      <c r="G687" s="62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  <c r="AC687" s="54"/>
      <c r="AD687" s="54"/>
      <c r="AE687" s="54"/>
      <c r="AF687" s="54"/>
      <c r="AG687" s="54"/>
      <c r="AH687" s="54"/>
      <c r="AI687" s="54"/>
      <c r="AJ687" s="54"/>
      <c r="AK687" s="54"/>
      <c r="AL687" s="54"/>
    </row>
    <row r="688" spans="7:38" s="55" customFormat="1">
      <c r="G688" s="62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  <c r="AC688" s="54"/>
      <c r="AD688" s="54"/>
      <c r="AE688" s="54"/>
      <c r="AF688" s="54"/>
      <c r="AG688" s="54"/>
      <c r="AH688" s="54"/>
      <c r="AI688" s="54"/>
      <c r="AJ688" s="54"/>
      <c r="AK688" s="54"/>
      <c r="AL688" s="54"/>
    </row>
    <row r="689" spans="7:38" s="55" customFormat="1">
      <c r="G689" s="62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  <c r="AC689" s="54"/>
      <c r="AD689" s="54"/>
      <c r="AE689" s="54"/>
      <c r="AF689" s="54"/>
      <c r="AG689" s="54"/>
      <c r="AH689" s="54"/>
      <c r="AI689" s="54"/>
      <c r="AJ689" s="54"/>
      <c r="AK689" s="54"/>
      <c r="AL689" s="54"/>
    </row>
    <row r="690" spans="7:38" s="55" customFormat="1">
      <c r="G690" s="62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  <c r="AC690" s="54"/>
      <c r="AD690" s="54"/>
      <c r="AE690" s="54"/>
      <c r="AF690" s="54"/>
      <c r="AG690" s="54"/>
      <c r="AH690" s="54"/>
      <c r="AI690" s="54"/>
      <c r="AJ690" s="54"/>
      <c r="AK690" s="54"/>
      <c r="AL690" s="54"/>
    </row>
    <row r="691" spans="7:38" s="55" customFormat="1">
      <c r="G691" s="62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  <c r="AC691" s="54"/>
      <c r="AD691" s="54"/>
      <c r="AE691" s="54"/>
      <c r="AF691" s="54"/>
      <c r="AG691" s="54"/>
      <c r="AH691" s="54"/>
      <c r="AI691" s="54"/>
      <c r="AJ691" s="54"/>
      <c r="AK691" s="54"/>
      <c r="AL691" s="54"/>
    </row>
    <row r="692" spans="7:38" s="55" customFormat="1">
      <c r="G692" s="62"/>
      <c r="P692" s="54"/>
      <c r="Q692" s="54"/>
      <c r="R692" s="54"/>
      <c r="S692" s="54"/>
      <c r="T692" s="54"/>
      <c r="U692" s="54"/>
      <c r="V692" s="54"/>
      <c r="W692" s="54"/>
      <c r="X692" s="54"/>
      <c r="Y692" s="54"/>
      <c r="Z692" s="54"/>
      <c r="AA692" s="54"/>
      <c r="AB692" s="54"/>
      <c r="AC692" s="54"/>
      <c r="AD692" s="54"/>
      <c r="AE692" s="54"/>
      <c r="AF692" s="54"/>
      <c r="AG692" s="54"/>
      <c r="AH692" s="54"/>
      <c r="AI692" s="54"/>
      <c r="AJ692" s="54"/>
      <c r="AK692" s="54"/>
      <c r="AL692" s="54"/>
    </row>
    <row r="693" spans="7:38" s="55" customFormat="1">
      <c r="G693" s="62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  <c r="AC693" s="54"/>
      <c r="AD693" s="54"/>
      <c r="AE693" s="54"/>
      <c r="AF693" s="54"/>
      <c r="AG693" s="54"/>
      <c r="AH693" s="54"/>
      <c r="AI693" s="54"/>
      <c r="AJ693" s="54"/>
      <c r="AK693" s="54"/>
      <c r="AL693" s="54"/>
    </row>
    <row r="694" spans="7:38" s="55" customFormat="1">
      <c r="G694" s="62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  <c r="AC694" s="54"/>
      <c r="AD694" s="54"/>
      <c r="AE694" s="54"/>
      <c r="AF694" s="54"/>
      <c r="AG694" s="54"/>
      <c r="AH694" s="54"/>
      <c r="AI694" s="54"/>
      <c r="AJ694" s="54"/>
      <c r="AK694" s="54"/>
      <c r="AL694" s="54"/>
    </row>
    <row r="695" spans="7:38" s="55" customFormat="1">
      <c r="G695" s="62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  <c r="AC695" s="54"/>
      <c r="AD695" s="54"/>
      <c r="AE695" s="54"/>
      <c r="AF695" s="54"/>
      <c r="AG695" s="54"/>
      <c r="AH695" s="54"/>
      <c r="AI695" s="54"/>
      <c r="AJ695" s="54"/>
      <c r="AK695" s="54"/>
      <c r="AL695" s="54"/>
    </row>
    <row r="696" spans="7:38" s="55" customFormat="1">
      <c r="G696" s="62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  <c r="AC696" s="54"/>
      <c r="AD696" s="54"/>
      <c r="AE696" s="54"/>
      <c r="AF696" s="54"/>
      <c r="AG696" s="54"/>
      <c r="AH696" s="54"/>
      <c r="AI696" s="54"/>
      <c r="AJ696" s="54"/>
      <c r="AK696" s="54"/>
      <c r="AL696" s="54"/>
    </row>
    <row r="697" spans="7:38" s="55" customFormat="1">
      <c r="G697" s="62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  <c r="AC697" s="54"/>
      <c r="AD697" s="54"/>
      <c r="AE697" s="54"/>
      <c r="AF697" s="54"/>
      <c r="AG697" s="54"/>
      <c r="AH697" s="54"/>
      <c r="AI697" s="54"/>
      <c r="AJ697" s="54"/>
      <c r="AK697" s="54"/>
      <c r="AL697" s="54"/>
    </row>
    <row r="698" spans="7:38" s="55" customFormat="1">
      <c r="G698" s="62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  <c r="AC698" s="54"/>
      <c r="AD698" s="54"/>
      <c r="AE698" s="54"/>
      <c r="AF698" s="54"/>
      <c r="AG698" s="54"/>
      <c r="AH698" s="54"/>
      <c r="AI698" s="54"/>
      <c r="AJ698" s="54"/>
      <c r="AK698" s="54"/>
      <c r="AL698" s="54"/>
    </row>
    <row r="699" spans="7:38" s="55" customFormat="1">
      <c r="G699" s="62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  <c r="AC699" s="54"/>
      <c r="AD699" s="54"/>
      <c r="AE699" s="54"/>
      <c r="AF699" s="54"/>
      <c r="AG699" s="54"/>
      <c r="AH699" s="54"/>
      <c r="AI699" s="54"/>
      <c r="AJ699" s="54"/>
      <c r="AK699" s="54"/>
      <c r="AL699" s="54"/>
    </row>
    <row r="700" spans="7:38" s="55" customFormat="1">
      <c r="G700" s="62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  <c r="AC700" s="54"/>
      <c r="AD700" s="54"/>
      <c r="AE700" s="54"/>
      <c r="AF700" s="54"/>
      <c r="AG700" s="54"/>
      <c r="AH700" s="54"/>
      <c r="AI700" s="54"/>
      <c r="AJ700" s="54"/>
      <c r="AK700" s="54"/>
      <c r="AL700" s="54"/>
    </row>
    <row r="701" spans="7:38" s="55" customFormat="1">
      <c r="G701" s="62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  <c r="AC701" s="54"/>
      <c r="AD701" s="54"/>
      <c r="AE701" s="54"/>
      <c r="AF701" s="54"/>
      <c r="AG701" s="54"/>
      <c r="AH701" s="54"/>
      <c r="AI701" s="54"/>
      <c r="AJ701" s="54"/>
      <c r="AK701" s="54"/>
      <c r="AL701" s="54"/>
    </row>
    <row r="702" spans="7:38" s="55" customFormat="1">
      <c r="G702" s="62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  <c r="AC702" s="54"/>
      <c r="AD702" s="54"/>
      <c r="AE702" s="54"/>
      <c r="AF702" s="54"/>
      <c r="AG702" s="54"/>
      <c r="AH702" s="54"/>
      <c r="AI702" s="54"/>
      <c r="AJ702" s="54"/>
      <c r="AK702" s="54"/>
      <c r="AL702" s="54"/>
    </row>
    <row r="703" spans="7:38" s="55" customFormat="1">
      <c r="G703" s="62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  <c r="AC703" s="54"/>
      <c r="AD703" s="54"/>
      <c r="AE703" s="54"/>
      <c r="AF703" s="54"/>
      <c r="AG703" s="54"/>
      <c r="AH703" s="54"/>
      <c r="AI703" s="54"/>
      <c r="AJ703" s="54"/>
      <c r="AK703" s="54"/>
      <c r="AL703" s="54"/>
    </row>
    <row r="704" spans="7:38" s="55" customFormat="1">
      <c r="G704" s="62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  <c r="AC704" s="54"/>
      <c r="AD704" s="54"/>
      <c r="AE704" s="54"/>
      <c r="AF704" s="54"/>
      <c r="AG704" s="54"/>
      <c r="AH704" s="54"/>
      <c r="AI704" s="54"/>
      <c r="AJ704" s="54"/>
      <c r="AK704" s="54"/>
      <c r="AL704" s="54"/>
    </row>
    <row r="705" spans="7:38" s="55" customFormat="1">
      <c r="G705" s="62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  <c r="AC705" s="54"/>
      <c r="AD705" s="54"/>
      <c r="AE705" s="54"/>
      <c r="AF705" s="54"/>
      <c r="AG705" s="54"/>
      <c r="AH705" s="54"/>
      <c r="AI705" s="54"/>
      <c r="AJ705" s="54"/>
      <c r="AK705" s="54"/>
      <c r="AL705" s="54"/>
    </row>
    <row r="706" spans="7:38" s="55" customFormat="1">
      <c r="G706" s="62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4"/>
      <c r="AF706" s="54"/>
      <c r="AG706" s="54"/>
      <c r="AH706" s="54"/>
      <c r="AI706" s="54"/>
      <c r="AJ706" s="54"/>
      <c r="AK706" s="54"/>
      <c r="AL706" s="54"/>
    </row>
    <row r="707" spans="7:38" s="55" customFormat="1">
      <c r="G707" s="62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  <c r="AC707" s="54"/>
      <c r="AD707" s="54"/>
      <c r="AE707" s="54"/>
      <c r="AF707" s="54"/>
      <c r="AG707" s="54"/>
      <c r="AH707" s="54"/>
      <c r="AI707" s="54"/>
      <c r="AJ707" s="54"/>
      <c r="AK707" s="54"/>
      <c r="AL707" s="54"/>
    </row>
    <row r="708" spans="7:38" s="55" customFormat="1">
      <c r="G708" s="62"/>
      <c r="P708" s="54"/>
      <c r="Q708" s="54"/>
      <c r="R708" s="54"/>
      <c r="S708" s="54"/>
      <c r="T708" s="54"/>
      <c r="U708" s="54"/>
      <c r="V708" s="54"/>
      <c r="W708" s="54"/>
      <c r="X708" s="54"/>
      <c r="Y708" s="54"/>
      <c r="Z708" s="54"/>
      <c r="AA708" s="54"/>
      <c r="AB708" s="54"/>
      <c r="AC708" s="54"/>
      <c r="AD708" s="54"/>
      <c r="AE708" s="54"/>
      <c r="AF708" s="54"/>
      <c r="AG708" s="54"/>
      <c r="AH708" s="54"/>
      <c r="AI708" s="54"/>
      <c r="AJ708" s="54"/>
      <c r="AK708" s="54"/>
      <c r="AL708" s="54"/>
    </row>
    <row r="709" spans="7:38" s="55" customFormat="1">
      <c r="G709" s="62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  <c r="AC709" s="54"/>
      <c r="AD709" s="54"/>
      <c r="AE709" s="54"/>
      <c r="AF709" s="54"/>
      <c r="AG709" s="54"/>
      <c r="AH709" s="54"/>
      <c r="AI709" s="54"/>
      <c r="AJ709" s="54"/>
      <c r="AK709" s="54"/>
      <c r="AL709" s="54"/>
    </row>
    <row r="710" spans="7:38" s="55" customFormat="1">
      <c r="G710" s="62"/>
      <c r="P710" s="54"/>
      <c r="Q710" s="54"/>
      <c r="R710" s="54"/>
      <c r="S710" s="54"/>
      <c r="T710" s="54"/>
      <c r="U710" s="54"/>
      <c r="V710" s="54"/>
      <c r="W710" s="54"/>
      <c r="X710" s="54"/>
      <c r="Y710" s="54"/>
      <c r="Z710" s="54"/>
      <c r="AA710" s="54"/>
      <c r="AB710" s="54"/>
      <c r="AC710" s="54"/>
      <c r="AD710" s="54"/>
      <c r="AE710" s="54"/>
      <c r="AF710" s="54"/>
      <c r="AG710" s="54"/>
      <c r="AH710" s="54"/>
      <c r="AI710" s="54"/>
      <c r="AJ710" s="54"/>
      <c r="AK710" s="54"/>
      <c r="AL710" s="54"/>
    </row>
    <row r="711" spans="7:38" s="55" customFormat="1">
      <c r="G711" s="62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  <c r="AC711" s="54"/>
      <c r="AD711" s="54"/>
      <c r="AE711" s="54"/>
      <c r="AF711" s="54"/>
      <c r="AG711" s="54"/>
      <c r="AH711" s="54"/>
      <c r="AI711" s="54"/>
      <c r="AJ711" s="54"/>
      <c r="AK711" s="54"/>
      <c r="AL711" s="54"/>
    </row>
    <row r="712" spans="7:38" s="55" customFormat="1">
      <c r="G712" s="62"/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  <c r="AC712" s="54"/>
      <c r="AD712" s="54"/>
      <c r="AE712" s="54"/>
      <c r="AF712" s="54"/>
      <c r="AG712" s="54"/>
      <c r="AH712" s="54"/>
      <c r="AI712" s="54"/>
      <c r="AJ712" s="54"/>
      <c r="AK712" s="54"/>
      <c r="AL712" s="54"/>
    </row>
    <row r="713" spans="7:38" s="55" customFormat="1">
      <c r="G713" s="62"/>
      <c r="P713" s="54"/>
      <c r="Q713" s="54"/>
      <c r="R713" s="54"/>
      <c r="S713" s="54"/>
      <c r="T713" s="54"/>
      <c r="U713" s="54"/>
      <c r="V713" s="54"/>
      <c r="W713" s="54"/>
      <c r="X713" s="54"/>
      <c r="Y713" s="54"/>
      <c r="Z713" s="54"/>
      <c r="AA713" s="54"/>
      <c r="AB713" s="54"/>
      <c r="AC713" s="54"/>
      <c r="AD713" s="54"/>
      <c r="AE713" s="54"/>
      <c r="AF713" s="54"/>
      <c r="AG713" s="54"/>
      <c r="AH713" s="54"/>
      <c r="AI713" s="54"/>
      <c r="AJ713" s="54"/>
      <c r="AK713" s="54"/>
      <c r="AL713" s="54"/>
    </row>
    <row r="714" spans="7:38" s="55" customFormat="1">
      <c r="G714" s="62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  <c r="AC714" s="54"/>
      <c r="AD714" s="54"/>
      <c r="AE714" s="54"/>
      <c r="AF714" s="54"/>
      <c r="AG714" s="54"/>
      <c r="AH714" s="54"/>
      <c r="AI714" s="54"/>
      <c r="AJ714" s="54"/>
      <c r="AK714" s="54"/>
      <c r="AL714" s="54"/>
    </row>
    <row r="715" spans="7:38" s="55" customFormat="1">
      <c r="G715" s="62"/>
      <c r="P715" s="54"/>
      <c r="Q715" s="54"/>
      <c r="R715" s="54"/>
      <c r="S715" s="54"/>
      <c r="T715" s="54"/>
      <c r="U715" s="54"/>
      <c r="V715" s="54"/>
      <c r="W715" s="54"/>
      <c r="X715" s="54"/>
      <c r="Y715" s="54"/>
      <c r="Z715" s="54"/>
      <c r="AA715" s="54"/>
      <c r="AB715" s="54"/>
      <c r="AC715" s="54"/>
      <c r="AD715" s="54"/>
      <c r="AE715" s="54"/>
      <c r="AF715" s="54"/>
      <c r="AG715" s="54"/>
      <c r="AH715" s="54"/>
      <c r="AI715" s="54"/>
      <c r="AJ715" s="54"/>
      <c r="AK715" s="54"/>
      <c r="AL715" s="54"/>
    </row>
    <row r="716" spans="7:38" s="55" customFormat="1">
      <c r="G716" s="62"/>
      <c r="P716" s="54"/>
      <c r="Q716" s="54"/>
      <c r="R716" s="54"/>
      <c r="S716" s="54"/>
      <c r="T716" s="54"/>
      <c r="U716" s="54"/>
      <c r="V716" s="54"/>
      <c r="W716" s="54"/>
      <c r="X716" s="54"/>
      <c r="Y716" s="54"/>
      <c r="Z716" s="54"/>
      <c r="AA716" s="54"/>
      <c r="AB716" s="54"/>
      <c r="AC716" s="54"/>
      <c r="AD716" s="54"/>
      <c r="AE716" s="54"/>
      <c r="AF716" s="54"/>
      <c r="AG716" s="54"/>
      <c r="AH716" s="54"/>
      <c r="AI716" s="54"/>
      <c r="AJ716" s="54"/>
      <c r="AK716" s="54"/>
      <c r="AL716" s="54"/>
    </row>
    <row r="717" spans="7:38" s="55" customFormat="1">
      <c r="G717" s="62"/>
      <c r="P717" s="54"/>
      <c r="Q717" s="54"/>
      <c r="R717" s="54"/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4"/>
      <c r="AG717" s="54"/>
      <c r="AH717" s="54"/>
      <c r="AI717" s="54"/>
      <c r="AJ717" s="54"/>
      <c r="AK717" s="54"/>
      <c r="AL717" s="54"/>
    </row>
    <row r="718" spans="7:38" s="55" customFormat="1">
      <c r="G718" s="62"/>
      <c r="P718" s="54"/>
      <c r="Q718" s="54"/>
      <c r="R718" s="54"/>
      <c r="S718" s="54"/>
      <c r="T718" s="54"/>
      <c r="U718" s="54"/>
      <c r="V718" s="54"/>
      <c r="W718" s="54"/>
      <c r="X718" s="54"/>
      <c r="Y718" s="54"/>
      <c r="Z718" s="54"/>
      <c r="AA718" s="54"/>
      <c r="AB718" s="54"/>
      <c r="AC718" s="54"/>
      <c r="AD718" s="54"/>
      <c r="AE718" s="54"/>
      <c r="AF718" s="54"/>
      <c r="AG718" s="54"/>
      <c r="AH718" s="54"/>
      <c r="AI718" s="54"/>
      <c r="AJ718" s="54"/>
      <c r="AK718" s="54"/>
      <c r="AL718" s="54"/>
    </row>
    <row r="719" spans="7:38" s="55" customFormat="1">
      <c r="G719" s="62"/>
      <c r="P719" s="54"/>
      <c r="Q719" s="54"/>
      <c r="R719" s="54"/>
      <c r="S719" s="54"/>
      <c r="T719" s="54"/>
      <c r="U719" s="54"/>
      <c r="V719" s="54"/>
      <c r="W719" s="54"/>
      <c r="X719" s="54"/>
      <c r="Y719" s="54"/>
      <c r="Z719" s="54"/>
      <c r="AA719" s="54"/>
      <c r="AB719" s="54"/>
      <c r="AC719" s="54"/>
      <c r="AD719" s="54"/>
      <c r="AE719" s="54"/>
      <c r="AF719" s="54"/>
      <c r="AG719" s="54"/>
      <c r="AH719" s="54"/>
      <c r="AI719" s="54"/>
      <c r="AJ719" s="54"/>
      <c r="AK719" s="54"/>
      <c r="AL719" s="54"/>
    </row>
    <row r="720" spans="7:38" s="55" customFormat="1">
      <c r="G720" s="62"/>
      <c r="P720" s="54"/>
      <c r="Q720" s="54"/>
      <c r="R720" s="54"/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4"/>
      <c r="AF720" s="54"/>
      <c r="AG720" s="54"/>
      <c r="AH720" s="54"/>
      <c r="AI720" s="54"/>
      <c r="AJ720" s="54"/>
      <c r="AK720" s="54"/>
      <c r="AL720" s="54"/>
    </row>
    <row r="721" spans="7:38" s="55" customFormat="1">
      <c r="G721" s="62"/>
      <c r="P721" s="54"/>
      <c r="Q721" s="54"/>
      <c r="R721" s="54"/>
      <c r="S721" s="54"/>
      <c r="T721" s="54"/>
      <c r="U721" s="54"/>
      <c r="V721" s="54"/>
      <c r="W721" s="54"/>
      <c r="X721" s="54"/>
      <c r="Y721" s="54"/>
      <c r="Z721" s="54"/>
      <c r="AA721" s="54"/>
      <c r="AB721" s="54"/>
      <c r="AC721" s="54"/>
      <c r="AD721" s="54"/>
      <c r="AE721" s="54"/>
      <c r="AF721" s="54"/>
      <c r="AG721" s="54"/>
      <c r="AH721" s="54"/>
      <c r="AI721" s="54"/>
      <c r="AJ721" s="54"/>
      <c r="AK721" s="54"/>
      <c r="AL721" s="54"/>
    </row>
    <row r="722" spans="7:38" s="55" customFormat="1">
      <c r="G722" s="62"/>
      <c r="P722" s="54"/>
      <c r="Q722" s="54"/>
      <c r="R722" s="54"/>
      <c r="S722" s="54"/>
      <c r="T722" s="54"/>
      <c r="U722" s="54"/>
      <c r="V722" s="54"/>
      <c r="W722" s="54"/>
      <c r="X722" s="54"/>
      <c r="Y722" s="54"/>
      <c r="Z722" s="54"/>
      <c r="AA722" s="54"/>
      <c r="AB722" s="54"/>
      <c r="AC722" s="54"/>
      <c r="AD722" s="54"/>
      <c r="AE722" s="54"/>
      <c r="AF722" s="54"/>
      <c r="AG722" s="54"/>
      <c r="AH722" s="54"/>
      <c r="AI722" s="54"/>
      <c r="AJ722" s="54"/>
      <c r="AK722" s="54"/>
      <c r="AL722" s="54"/>
    </row>
    <row r="723" spans="7:38" s="55" customFormat="1">
      <c r="G723" s="62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  <c r="AC723" s="54"/>
      <c r="AD723" s="54"/>
      <c r="AE723" s="54"/>
      <c r="AF723" s="54"/>
      <c r="AG723" s="54"/>
      <c r="AH723" s="54"/>
      <c r="AI723" s="54"/>
      <c r="AJ723" s="54"/>
      <c r="AK723" s="54"/>
      <c r="AL723" s="54"/>
    </row>
    <row r="724" spans="7:38" s="55" customFormat="1">
      <c r="G724" s="62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  <c r="AC724" s="54"/>
      <c r="AD724" s="54"/>
      <c r="AE724" s="54"/>
      <c r="AF724" s="54"/>
      <c r="AG724" s="54"/>
      <c r="AH724" s="54"/>
      <c r="AI724" s="54"/>
      <c r="AJ724" s="54"/>
      <c r="AK724" s="54"/>
      <c r="AL724" s="54"/>
    </row>
    <row r="725" spans="7:38" s="55" customFormat="1">
      <c r="G725" s="62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  <c r="AC725" s="54"/>
      <c r="AD725" s="54"/>
      <c r="AE725" s="54"/>
      <c r="AF725" s="54"/>
      <c r="AG725" s="54"/>
      <c r="AH725" s="54"/>
      <c r="AI725" s="54"/>
      <c r="AJ725" s="54"/>
      <c r="AK725" s="54"/>
      <c r="AL725" s="54"/>
    </row>
    <row r="726" spans="7:38" s="55" customFormat="1">
      <c r="G726" s="62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  <c r="AC726" s="54"/>
      <c r="AD726" s="54"/>
      <c r="AE726" s="54"/>
      <c r="AF726" s="54"/>
      <c r="AG726" s="54"/>
      <c r="AH726" s="54"/>
      <c r="AI726" s="54"/>
      <c r="AJ726" s="54"/>
      <c r="AK726" s="54"/>
      <c r="AL726" s="54"/>
    </row>
    <row r="727" spans="7:38" s="55" customFormat="1">
      <c r="G727" s="62"/>
      <c r="P727" s="54"/>
      <c r="Q727" s="54"/>
      <c r="R727" s="54"/>
      <c r="S727" s="54"/>
      <c r="T727" s="54"/>
      <c r="U727" s="54"/>
      <c r="V727" s="54"/>
      <c r="W727" s="54"/>
      <c r="X727" s="54"/>
      <c r="Y727" s="54"/>
      <c r="Z727" s="54"/>
      <c r="AA727" s="54"/>
      <c r="AB727" s="54"/>
      <c r="AC727" s="54"/>
      <c r="AD727" s="54"/>
      <c r="AE727" s="54"/>
      <c r="AF727" s="54"/>
      <c r="AG727" s="54"/>
      <c r="AH727" s="54"/>
      <c r="AI727" s="54"/>
      <c r="AJ727" s="54"/>
      <c r="AK727" s="54"/>
      <c r="AL727" s="54"/>
    </row>
    <row r="728" spans="7:38" s="55" customFormat="1">
      <c r="G728" s="62"/>
      <c r="P728" s="54"/>
      <c r="Q728" s="54"/>
      <c r="R728" s="54"/>
      <c r="S728" s="54"/>
      <c r="T728" s="54"/>
      <c r="U728" s="54"/>
      <c r="V728" s="54"/>
      <c r="W728" s="54"/>
      <c r="X728" s="54"/>
      <c r="Y728" s="54"/>
      <c r="Z728" s="54"/>
      <c r="AA728" s="54"/>
      <c r="AB728" s="54"/>
      <c r="AC728" s="54"/>
      <c r="AD728" s="54"/>
      <c r="AE728" s="54"/>
      <c r="AF728" s="54"/>
      <c r="AG728" s="54"/>
      <c r="AH728" s="54"/>
      <c r="AI728" s="54"/>
      <c r="AJ728" s="54"/>
      <c r="AK728" s="54"/>
      <c r="AL728" s="54"/>
    </row>
    <row r="729" spans="7:38" s="55" customFormat="1">
      <c r="G729" s="62"/>
      <c r="P729" s="54"/>
      <c r="Q729" s="54"/>
      <c r="R729" s="54"/>
      <c r="S729" s="54"/>
      <c r="T729" s="54"/>
      <c r="U729" s="54"/>
      <c r="V729" s="54"/>
      <c r="W729" s="54"/>
      <c r="X729" s="54"/>
      <c r="Y729" s="54"/>
      <c r="Z729" s="54"/>
      <c r="AA729" s="54"/>
      <c r="AB729" s="54"/>
      <c r="AC729" s="54"/>
      <c r="AD729" s="54"/>
      <c r="AE729" s="54"/>
      <c r="AF729" s="54"/>
      <c r="AG729" s="54"/>
      <c r="AH729" s="54"/>
      <c r="AI729" s="54"/>
      <c r="AJ729" s="54"/>
      <c r="AK729" s="54"/>
      <c r="AL729" s="54"/>
    </row>
    <row r="730" spans="7:38" s="55" customFormat="1">
      <c r="G730" s="62"/>
      <c r="P730" s="54"/>
      <c r="Q730" s="54"/>
      <c r="R730" s="54"/>
      <c r="S730" s="54"/>
      <c r="T730" s="54"/>
      <c r="U730" s="54"/>
      <c r="V730" s="54"/>
      <c r="W730" s="54"/>
      <c r="X730" s="54"/>
      <c r="Y730" s="54"/>
      <c r="Z730" s="54"/>
      <c r="AA730" s="54"/>
      <c r="AB730" s="54"/>
      <c r="AC730" s="54"/>
      <c r="AD730" s="54"/>
      <c r="AE730" s="54"/>
      <c r="AF730" s="54"/>
      <c r="AG730" s="54"/>
      <c r="AH730" s="54"/>
      <c r="AI730" s="54"/>
      <c r="AJ730" s="54"/>
      <c r="AK730" s="54"/>
      <c r="AL730" s="54"/>
    </row>
    <row r="731" spans="7:38" s="55" customFormat="1">
      <c r="G731" s="62"/>
      <c r="P731" s="54"/>
      <c r="Q731" s="54"/>
      <c r="R731" s="54"/>
      <c r="S731" s="54"/>
      <c r="T731" s="54"/>
      <c r="U731" s="54"/>
      <c r="V731" s="54"/>
      <c r="W731" s="54"/>
      <c r="X731" s="54"/>
      <c r="Y731" s="54"/>
      <c r="Z731" s="54"/>
      <c r="AA731" s="54"/>
      <c r="AB731" s="54"/>
      <c r="AC731" s="54"/>
      <c r="AD731" s="54"/>
      <c r="AE731" s="54"/>
      <c r="AF731" s="54"/>
      <c r="AG731" s="54"/>
      <c r="AH731" s="54"/>
      <c r="AI731" s="54"/>
      <c r="AJ731" s="54"/>
      <c r="AK731" s="54"/>
      <c r="AL731" s="54"/>
    </row>
    <row r="732" spans="7:38" s="55" customFormat="1">
      <c r="G732" s="62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  <c r="AC732" s="54"/>
      <c r="AD732" s="54"/>
      <c r="AE732" s="54"/>
      <c r="AF732" s="54"/>
      <c r="AG732" s="54"/>
      <c r="AH732" s="54"/>
      <c r="AI732" s="54"/>
      <c r="AJ732" s="54"/>
      <c r="AK732" s="54"/>
      <c r="AL732" s="54"/>
    </row>
    <row r="733" spans="7:38" s="55" customFormat="1">
      <c r="G733" s="62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  <c r="AC733" s="54"/>
      <c r="AD733" s="54"/>
      <c r="AE733" s="54"/>
      <c r="AF733" s="54"/>
      <c r="AG733" s="54"/>
      <c r="AH733" s="54"/>
      <c r="AI733" s="54"/>
      <c r="AJ733" s="54"/>
      <c r="AK733" s="54"/>
      <c r="AL733" s="54"/>
    </row>
    <row r="734" spans="7:38" s="55" customFormat="1">
      <c r="G734" s="62"/>
      <c r="P734" s="54"/>
      <c r="Q734" s="54"/>
      <c r="R734" s="54"/>
      <c r="S734" s="54"/>
      <c r="T734" s="54"/>
      <c r="U734" s="54"/>
      <c r="V734" s="54"/>
      <c r="W734" s="54"/>
      <c r="X734" s="54"/>
      <c r="Y734" s="54"/>
      <c r="Z734" s="54"/>
      <c r="AA734" s="54"/>
      <c r="AB734" s="54"/>
      <c r="AC734" s="54"/>
      <c r="AD734" s="54"/>
      <c r="AE734" s="54"/>
      <c r="AF734" s="54"/>
      <c r="AG734" s="54"/>
      <c r="AH734" s="54"/>
      <c r="AI734" s="54"/>
      <c r="AJ734" s="54"/>
      <c r="AK734" s="54"/>
      <c r="AL734" s="54"/>
    </row>
    <row r="735" spans="7:38" s="55" customFormat="1">
      <c r="G735" s="62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  <c r="AC735" s="54"/>
      <c r="AD735" s="54"/>
      <c r="AE735" s="54"/>
      <c r="AF735" s="54"/>
      <c r="AG735" s="54"/>
      <c r="AH735" s="54"/>
      <c r="AI735" s="54"/>
      <c r="AJ735" s="54"/>
      <c r="AK735" s="54"/>
      <c r="AL735" s="54"/>
    </row>
    <row r="736" spans="7:38" s="55" customFormat="1">
      <c r="G736" s="62"/>
      <c r="P736" s="54"/>
      <c r="Q736" s="54"/>
      <c r="R736" s="54"/>
      <c r="S736" s="54"/>
      <c r="T736" s="54"/>
      <c r="U736" s="54"/>
      <c r="V736" s="54"/>
      <c r="W736" s="54"/>
      <c r="X736" s="54"/>
      <c r="Y736" s="54"/>
      <c r="Z736" s="54"/>
      <c r="AA736" s="54"/>
      <c r="AB736" s="54"/>
      <c r="AC736" s="54"/>
      <c r="AD736" s="54"/>
      <c r="AE736" s="54"/>
      <c r="AF736" s="54"/>
      <c r="AG736" s="54"/>
      <c r="AH736" s="54"/>
      <c r="AI736" s="54"/>
      <c r="AJ736" s="54"/>
      <c r="AK736" s="54"/>
      <c r="AL736" s="54"/>
    </row>
    <row r="737" spans="7:38" s="55" customFormat="1">
      <c r="G737" s="62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  <c r="AC737" s="54"/>
      <c r="AD737" s="54"/>
      <c r="AE737" s="54"/>
      <c r="AF737" s="54"/>
      <c r="AG737" s="54"/>
      <c r="AH737" s="54"/>
      <c r="AI737" s="54"/>
      <c r="AJ737" s="54"/>
      <c r="AK737" s="54"/>
      <c r="AL737" s="54"/>
    </row>
    <row r="738" spans="7:38" s="55" customFormat="1">
      <c r="G738" s="62"/>
      <c r="P738" s="54"/>
      <c r="Q738" s="54"/>
      <c r="R738" s="54"/>
      <c r="S738" s="54"/>
      <c r="T738" s="54"/>
      <c r="U738" s="54"/>
      <c r="V738" s="54"/>
      <c r="W738" s="54"/>
      <c r="X738" s="54"/>
      <c r="Y738" s="54"/>
      <c r="Z738" s="54"/>
      <c r="AA738" s="54"/>
      <c r="AB738" s="54"/>
      <c r="AC738" s="54"/>
      <c r="AD738" s="54"/>
      <c r="AE738" s="54"/>
      <c r="AF738" s="54"/>
      <c r="AG738" s="54"/>
      <c r="AH738" s="54"/>
      <c r="AI738" s="54"/>
      <c r="AJ738" s="54"/>
      <c r="AK738" s="54"/>
      <c r="AL738" s="54"/>
    </row>
    <row r="739" spans="7:38" s="55" customFormat="1">
      <c r="G739" s="62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  <c r="AC739" s="54"/>
      <c r="AD739" s="54"/>
      <c r="AE739" s="54"/>
      <c r="AF739" s="54"/>
      <c r="AG739" s="54"/>
      <c r="AH739" s="54"/>
      <c r="AI739" s="54"/>
      <c r="AJ739" s="54"/>
      <c r="AK739" s="54"/>
      <c r="AL739" s="54"/>
    </row>
    <row r="740" spans="7:38" s="55" customFormat="1">
      <c r="G740" s="62"/>
      <c r="P740" s="54"/>
      <c r="Q740" s="54"/>
      <c r="R740" s="54"/>
      <c r="S740" s="54"/>
      <c r="T740" s="54"/>
      <c r="U740" s="54"/>
      <c r="V740" s="54"/>
      <c r="W740" s="54"/>
      <c r="X740" s="54"/>
      <c r="Y740" s="54"/>
      <c r="Z740" s="54"/>
      <c r="AA740" s="54"/>
      <c r="AB740" s="54"/>
      <c r="AC740" s="54"/>
      <c r="AD740" s="54"/>
      <c r="AE740" s="54"/>
      <c r="AF740" s="54"/>
      <c r="AG740" s="54"/>
      <c r="AH740" s="54"/>
      <c r="AI740" s="54"/>
      <c r="AJ740" s="54"/>
      <c r="AK740" s="54"/>
      <c r="AL740" s="54"/>
    </row>
    <row r="741" spans="7:38" s="55" customFormat="1">
      <c r="G741" s="62"/>
      <c r="P741" s="54"/>
      <c r="Q741" s="54"/>
      <c r="R741" s="54"/>
      <c r="S741" s="54"/>
      <c r="T741" s="54"/>
      <c r="U741" s="54"/>
      <c r="V741" s="54"/>
      <c r="W741" s="54"/>
      <c r="X741" s="54"/>
      <c r="Y741" s="54"/>
      <c r="Z741" s="54"/>
      <c r="AA741" s="54"/>
      <c r="AB741" s="54"/>
      <c r="AC741" s="54"/>
      <c r="AD741" s="54"/>
      <c r="AE741" s="54"/>
      <c r="AF741" s="54"/>
      <c r="AG741" s="54"/>
      <c r="AH741" s="54"/>
      <c r="AI741" s="54"/>
      <c r="AJ741" s="54"/>
      <c r="AK741" s="54"/>
      <c r="AL741" s="54"/>
    </row>
    <row r="742" spans="7:38" s="55" customFormat="1">
      <c r="G742" s="62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4"/>
      <c r="AG742" s="54"/>
      <c r="AH742" s="54"/>
      <c r="AI742" s="54"/>
      <c r="AJ742" s="54"/>
      <c r="AK742" s="54"/>
      <c r="AL742" s="54"/>
    </row>
    <row r="743" spans="7:38" s="55" customFormat="1">
      <c r="G743" s="62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4"/>
      <c r="AG743" s="54"/>
      <c r="AH743" s="54"/>
      <c r="AI743" s="54"/>
      <c r="AJ743" s="54"/>
      <c r="AK743" s="54"/>
      <c r="AL743" s="54"/>
    </row>
    <row r="744" spans="7:38" s="55" customFormat="1">
      <c r="G744" s="62"/>
      <c r="P744" s="54"/>
      <c r="Q744" s="54"/>
      <c r="R744" s="54"/>
      <c r="S744" s="54"/>
      <c r="T744" s="54"/>
      <c r="U744" s="54"/>
      <c r="V744" s="54"/>
      <c r="W744" s="54"/>
      <c r="X744" s="54"/>
      <c r="Y744" s="54"/>
      <c r="Z744" s="54"/>
      <c r="AA744" s="54"/>
      <c r="AB744" s="54"/>
      <c r="AC744" s="54"/>
      <c r="AD744" s="54"/>
      <c r="AE744" s="54"/>
      <c r="AF744" s="54"/>
      <c r="AG744" s="54"/>
      <c r="AH744" s="54"/>
      <c r="AI744" s="54"/>
      <c r="AJ744" s="54"/>
      <c r="AK744" s="54"/>
      <c r="AL744" s="54"/>
    </row>
    <row r="745" spans="7:38" s="55" customFormat="1">
      <c r="G745" s="62"/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  <c r="AC745" s="54"/>
      <c r="AD745" s="54"/>
      <c r="AE745" s="54"/>
      <c r="AF745" s="54"/>
      <c r="AG745" s="54"/>
      <c r="AH745" s="54"/>
      <c r="AI745" s="54"/>
      <c r="AJ745" s="54"/>
      <c r="AK745" s="54"/>
      <c r="AL745" s="54"/>
    </row>
    <row r="746" spans="7:38" s="55" customFormat="1">
      <c r="G746" s="62"/>
      <c r="P746" s="54"/>
      <c r="Q746" s="54"/>
      <c r="R746" s="54"/>
      <c r="S746" s="54"/>
      <c r="T746" s="54"/>
      <c r="U746" s="54"/>
      <c r="V746" s="54"/>
      <c r="W746" s="54"/>
      <c r="X746" s="54"/>
      <c r="Y746" s="54"/>
      <c r="Z746" s="54"/>
      <c r="AA746" s="54"/>
      <c r="AB746" s="54"/>
      <c r="AC746" s="54"/>
      <c r="AD746" s="54"/>
      <c r="AE746" s="54"/>
      <c r="AF746" s="54"/>
      <c r="AG746" s="54"/>
      <c r="AH746" s="54"/>
      <c r="AI746" s="54"/>
      <c r="AJ746" s="54"/>
      <c r="AK746" s="54"/>
      <c r="AL746" s="54"/>
    </row>
    <row r="747" spans="7:38" s="55" customFormat="1">
      <c r="G747" s="62"/>
      <c r="P747" s="54"/>
      <c r="Q747" s="54"/>
      <c r="R747" s="54"/>
      <c r="S747" s="54"/>
      <c r="T747" s="54"/>
      <c r="U747" s="54"/>
      <c r="V747" s="54"/>
      <c r="W747" s="54"/>
      <c r="X747" s="54"/>
      <c r="Y747" s="54"/>
      <c r="Z747" s="54"/>
      <c r="AA747" s="54"/>
      <c r="AB747" s="54"/>
      <c r="AC747" s="54"/>
      <c r="AD747" s="54"/>
      <c r="AE747" s="54"/>
      <c r="AF747" s="54"/>
      <c r="AG747" s="54"/>
      <c r="AH747" s="54"/>
      <c r="AI747" s="54"/>
      <c r="AJ747" s="54"/>
      <c r="AK747" s="54"/>
      <c r="AL747" s="54"/>
    </row>
    <row r="748" spans="7:38" s="55" customFormat="1">
      <c r="G748" s="62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  <c r="AC748" s="54"/>
      <c r="AD748" s="54"/>
      <c r="AE748" s="54"/>
      <c r="AF748" s="54"/>
      <c r="AG748" s="54"/>
      <c r="AH748" s="54"/>
      <c r="AI748" s="54"/>
      <c r="AJ748" s="54"/>
      <c r="AK748" s="54"/>
      <c r="AL748" s="54"/>
    </row>
    <row r="749" spans="7:38" s="55" customFormat="1">
      <c r="G749" s="62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  <c r="AC749" s="54"/>
      <c r="AD749" s="54"/>
      <c r="AE749" s="54"/>
      <c r="AF749" s="54"/>
      <c r="AG749" s="54"/>
      <c r="AH749" s="54"/>
      <c r="AI749" s="54"/>
      <c r="AJ749" s="54"/>
      <c r="AK749" s="54"/>
      <c r="AL749" s="54"/>
    </row>
    <row r="750" spans="7:38" s="55" customFormat="1">
      <c r="G750" s="62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4"/>
      <c r="AG750" s="54"/>
      <c r="AH750" s="54"/>
      <c r="AI750" s="54"/>
      <c r="AJ750" s="54"/>
      <c r="AK750" s="54"/>
      <c r="AL750" s="54"/>
    </row>
    <row r="751" spans="7:38" s="55" customFormat="1">
      <c r="G751" s="62"/>
      <c r="P751" s="54"/>
      <c r="Q751" s="54"/>
      <c r="R751" s="54"/>
      <c r="S751" s="54"/>
      <c r="T751" s="54"/>
      <c r="U751" s="54"/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4"/>
      <c r="AG751" s="54"/>
      <c r="AH751" s="54"/>
      <c r="AI751" s="54"/>
      <c r="AJ751" s="54"/>
      <c r="AK751" s="54"/>
      <c r="AL751" s="54"/>
    </row>
    <row r="752" spans="7:38" s="55" customFormat="1">
      <c r="G752" s="62"/>
      <c r="P752" s="54"/>
      <c r="Q752" s="54"/>
      <c r="R752" s="54"/>
      <c r="S752" s="54"/>
      <c r="T752" s="54"/>
      <c r="U752" s="54"/>
      <c r="V752" s="54"/>
      <c r="W752" s="54"/>
      <c r="X752" s="54"/>
      <c r="Y752" s="54"/>
      <c r="Z752" s="54"/>
      <c r="AA752" s="54"/>
      <c r="AB752" s="54"/>
      <c r="AC752" s="54"/>
      <c r="AD752" s="54"/>
      <c r="AE752" s="54"/>
      <c r="AF752" s="54"/>
      <c r="AG752" s="54"/>
      <c r="AH752" s="54"/>
      <c r="AI752" s="54"/>
      <c r="AJ752" s="54"/>
      <c r="AK752" s="54"/>
      <c r="AL752" s="54"/>
    </row>
    <row r="753" spans="7:38" s="55" customFormat="1">
      <c r="G753" s="62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  <c r="AC753" s="54"/>
      <c r="AD753" s="54"/>
      <c r="AE753" s="54"/>
      <c r="AF753" s="54"/>
      <c r="AG753" s="54"/>
      <c r="AH753" s="54"/>
      <c r="AI753" s="54"/>
      <c r="AJ753" s="54"/>
      <c r="AK753" s="54"/>
      <c r="AL753" s="54"/>
    </row>
    <row r="754" spans="7:38" s="55" customFormat="1">
      <c r="G754" s="62"/>
      <c r="P754" s="54"/>
      <c r="Q754" s="54"/>
      <c r="R754" s="54"/>
      <c r="S754" s="54"/>
      <c r="T754" s="54"/>
      <c r="U754" s="54"/>
      <c r="V754" s="54"/>
      <c r="W754" s="54"/>
      <c r="X754" s="54"/>
      <c r="Y754" s="54"/>
      <c r="Z754" s="54"/>
      <c r="AA754" s="54"/>
      <c r="AB754" s="54"/>
      <c r="AC754" s="54"/>
      <c r="AD754" s="54"/>
      <c r="AE754" s="54"/>
      <c r="AF754" s="54"/>
      <c r="AG754" s="54"/>
      <c r="AH754" s="54"/>
      <c r="AI754" s="54"/>
      <c r="AJ754" s="54"/>
      <c r="AK754" s="54"/>
      <c r="AL754" s="54"/>
    </row>
    <row r="755" spans="7:38" s="55" customFormat="1">
      <c r="G755" s="62"/>
      <c r="P755" s="54"/>
      <c r="Q755" s="54"/>
      <c r="R755" s="54"/>
      <c r="S755" s="54"/>
      <c r="T755" s="54"/>
      <c r="U755" s="54"/>
      <c r="V755" s="54"/>
      <c r="W755" s="54"/>
      <c r="X755" s="54"/>
      <c r="Y755" s="54"/>
      <c r="Z755" s="54"/>
      <c r="AA755" s="54"/>
      <c r="AB755" s="54"/>
      <c r="AC755" s="54"/>
      <c r="AD755" s="54"/>
      <c r="AE755" s="54"/>
      <c r="AF755" s="54"/>
      <c r="AG755" s="54"/>
      <c r="AH755" s="54"/>
      <c r="AI755" s="54"/>
      <c r="AJ755" s="54"/>
      <c r="AK755" s="54"/>
      <c r="AL755" s="54"/>
    </row>
    <row r="756" spans="7:38" s="55" customFormat="1">
      <c r="G756" s="62"/>
      <c r="P756" s="54"/>
      <c r="Q756" s="54"/>
      <c r="R756" s="54"/>
      <c r="S756" s="54"/>
      <c r="T756" s="54"/>
      <c r="U756" s="54"/>
      <c r="V756" s="54"/>
      <c r="W756" s="54"/>
      <c r="X756" s="54"/>
      <c r="Y756" s="54"/>
      <c r="Z756" s="54"/>
      <c r="AA756" s="54"/>
      <c r="AB756" s="54"/>
      <c r="AC756" s="54"/>
      <c r="AD756" s="54"/>
      <c r="AE756" s="54"/>
      <c r="AF756" s="54"/>
      <c r="AG756" s="54"/>
      <c r="AH756" s="54"/>
      <c r="AI756" s="54"/>
      <c r="AJ756" s="54"/>
      <c r="AK756" s="54"/>
      <c r="AL756" s="54"/>
    </row>
    <row r="757" spans="7:38" s="55" customFormat="1">
      <c r="G757" s="62"/>
      <c r="P757" s="54"/>
      <c r="Q757" s="54"/>
      <c r="R757" s="54"/>
      <c r="S757" s="54"/>
      <c r="T757" s="54"/>
      <c r="U757" s="54"/>
      <c r="V757" s="54"/>
      <c r="W757" s="54"/>
      <c r="X757" s="54"/>
      <c r="Y757" s="54"/>
      <c r="Z757" s="54"/>
      <c r="AA757" s="54"/>
      <c r="AB757" s="54"/>
      <c r="AC757" s="54"/>
      <c r="AD757" s="54"/>
      <c r="AE757" s="54"/>
      <c r="AF757" s="54"/>
      <c r="AG757" s="54"/>
      <c r="AH757" s="54"/>
      <c r="AI757" s="54"/>
      <c r="AJ757" s="54"/>
      <c r="AK757" s="54"/>
      <c r="AL757" s="54"/>
    </row>
    <row r="758" spans="7:38" s="55" customFormat="1">
      <c r="G758" s="62"/>
      <c r="P758" s="54"/>
      <c r="Q758" s="54"/>
      <c r="R758" s="54"/>
      <c r="S758" s="54"/>
      <c r="T758" s="54"/>
      <c r="U758" s="54"/>
      <c r="V758" s="54"/>
      <c r="W758" s="54"/>
      <c r="X758" s="54"/>
      <c r="Y758" s="54"/>
      <c r="Z758" s="54"/>
      <c r="AA758" s="54"/>
      <c r="AB758" s="54"/>
      <c r="AC758" s="54"/>
      <c r="AD758" s="54"/>
      <c r="AE758" s="54"/>
      <c r="AF758" s="54"/>
      <c r="AG758" s="54"/>
      <c r="AH758" s="54"/>
      <c r="AI758" s="54"/>
      <c r="AJ758" s="54"/>
      <c r="AK758" s="54"/>
      <c r="AL758" s="54"/>
    </row>
    <row r="759" spans="7:38" s="55" customFormat="1">
      <c r="G759" s="62"/>
      <c r="P759" s="54"/>
      <c r="Q759" s="54"/>
      <c r="R759" s="54"/>
      <c r="S759" s="54"/>
      <c r="T759" s="54"/>
      <c r="U759" s="54"/>
      <c r="V759" s="54"/>
      <c r="W759" s="54"/>
      <c r="X759" s="54"/>
      <c r="Y759" s="54"/>
      <c r="Z759" s="54"/>
      <c r="AA759" s="54"/>
      <c r="AB759" s="54"/>
      <c r="AC759" s="54"/>
      <c r="AD759" s="54"/>
      <c r="AE759" s="54"/>
      <c r="AF759" s="54"/>
      <c r="AG759" s="54"/>
      <c r="AH759" s="54"/>
      <c r="AI759" s="54"/>
      <c r="AJ759" s="54"/>
      <c r="AK759" s="54"/>
      <c r="AL759" s="54"/>
    </row>
    <row r="760" spans="7:38" s="55" customFormat="1">
      <c r="G760" s="62"/>
      <c r="P760" s="54"/>
      <c r="Q760" s="54"/>
      <c r="R760" s="54"/>
      <c r="S760" s="54"/>
      <c r="T760" s="54"/>
      <c r="U760" s="54"/>
      <c r="V760" s="54"/>
      <c r="W760" s="54"/>
      <c r="X760" s="54"/>
      <c r="Y760" s="54"/>
      <c r="Z760" s="54"/>
      <c r="AA760" s="54"/>
      <c r="AB760" s="54"/>
      <c r="AC760" s="54"/>
      <c r="AD760" s="54"/>
      <c r="AE760" s="54"/>
      <c r="AF760" s="54"/>
      <c r="AG760" s="54"/>
      <c r="AH760" s="54"/>
      <c r="AI760" s="54"/>
      <c r="AJ760" s="54"/>
      <c r="AK760" s="54"/>
      <c r="AL760" s="54"/>
    </row>
    <row r="761" spans="7:38" s="55" customFormat="1">
      <c r="G761" s="62"/>
      <c r="P761" s="54"/>
      <c r="Q761" s="54"/>
      <c r="R761" s="54"/>
      <c r="S761" s="54"/>
      <c r="T761" s="54"/>
      <c r="U761" s="54"/>
      <c r="V761" s="54"/>
      <c r="W761" s="54"/>
      <c r="X761" s="54"/>
      <c r="Y761" s="54"/>
      <c r="Z761" s="54"/>
      <c r="AA761" s="54"/>
      <c r="AB761" s="54"/>
      <c r="AC761" s="54"/>
      <c r="AD761" s="54"/>
      <c r="AE761" s="54"/>
      <c r="AF761" s="54"/>
      <c r="AG761" s="54"/>
      <c r="AH761" s="54"/>
      <c r="AI761" s="54"/>
      <c r="AJ761" s="54"/>
      <c r="AK761" s="54"/>
      <c r="AL761" s="54"/>
    </row>
    <row r="762" spans="7:38" s="55" customFormat="1">
      <c r="G762" s="62"/>
      <c r="P762" s="54"/>
      <c r="Q762" s="54"/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  <c r="AC762" s="54"/>
      <c r="AD762" s="54"/>
      <c r="AE762" s="54"/>
      <c r="AF762" s="54"/>
      <c r="AG762" s="54"/>
      <c r="AH762" s="54"/>
      <c r="AI762" s="54"/>
      <c r="AJ762" s="54"/>
      <c r="AK762" s="54"/>
      <c r="AL762" s="54"/>
    </row>
    <row r="763" spans="7:38" s="55" customFormat="1">
      <c r="G763" s="62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4"/>
      <c r="AF763" s="54"/>
      <c r="AG763" s="54"/>
      <c r="AH763" s="54"/>
      <c r="AI763" s="54"/>
      <c r="AJ763" s="54"/>
      <c r="AK763" s="54"/>
      <c r="AL763" s="54"/>
    </row>
    <row r="764" spans="7:38" s="55" customFormat="1">
      <c r="G764" s="62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  <c r="AC764" s="54"/>
      <c r="AD764" s="54"/>
      <c r="AE764" s="54"/>
      <c r="AF764" s="54"/>
      <c r="AG764" s="54"/>
      <c r="AH764" s="54"/>
      <c r="AI764" s="54"/>
      <c r="AJ764" s="54"/>
      <c r="AK764" s="54"/>
      <c r="AL764" s="54"/>
    </row>
    <row r="765" spans="7:38" s="55" customFormat="1">
      <c r="G765" s="62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  <c r="AC765" s="54"/>
      <c r="AD765" s="54"/>
      <c r="AE765" s="54"/>
      <c r="AF765" s="54"/>
      <c r="AG765" s="54"/>
      <c r="AH765" s="54"/>
      <c r="AI765" s="54"/>
      <c r="AJ765" s="54"/>
      <c r="AK765" s="54"/>
      <c r="AL765" s="54"/>
    </row>
    <row r="766" spans="7:38" s="55" customFormat="1">
      <c r="G766" s="62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  <c r="AC766" s="54"/>
      <c r="AD766" s="54"/>
      <c r="AE766" s="54"/>
      <c r="AF766" s="54"/>
      <c r="AG766" s="54"/>
      <c r="AH766" s="54"/>
      <c r="AI766" s="54"/>
      <c r="AJ766" s="54"/>
      <c r="AK766" s="54"/>
      <c r="AL766" s="54"/>
    </row>
    <row r="767" spans="7:38" s="55" customFormat="1">
      <c r="G767" s="62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  <c r="AC767" s="54"/>
      <c r="AD767" s="54"/>
      <c r="AE767" s="54"/>
      <c r="AF767" s="54"/>
      <c r="AG767" s="54"/>
      <c r="AH767" s="54"/>
      <c r="AI767" s="54"/>
      <c r="AJ767" s="54"/>
      <c r="AK767" s="54"/>
      <c r="AL767" s="54"/>
    </row>
    <row r="768" spans="7:38" s="55" customFormat="1">
      <c r="G768" s="62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  <c r="AC768" s="54"/>
      <c r="AD768" s="54"/>
      <c r="AE768" s="54"/>
      <c r="AF768" s="54"/>
      <c r="AG768" s="54"/>
      <c r="AH768" s="54"/>
      <c r="AI768" s="54"/>
      <c r="AJ768" s="54"/>
      <c r="AK768" s="54"/>
      <c r="AL768" s="54"/>
    </row>
    <row r="769" spans="7:38" s="55" customFormat="1">
      <c r="G769" s="62"/>
      <c r="P769" s="54"/>
      <c r="Q769" s="54"/>
      <c r="R769" s="54"/>
      <c r="S769" s="54"/>
      <c r="T769" s="54"/>
      <c r="U769" s="54"/>
      <c r="V769" s="54"/>
      <c r="W769" s="54"/>
      <c r="X769" s="54"/>
      <c r="Y769" s="54"/>
      <c r="Z769" s="54"/>
      <c r="AA769" s="54"/>
      <c r="AB769" s="54"/>
      <c r="AC769" s="54"/>
      <c r="AD769" s="54"/>
      <c r="AE769" s="54"/>
      <c r="AF769" s="54"/>
      <c r="AG769" s="54"/>
      <c r="AH769" s="54"/>
      <c r="AI769" s="54"/>
      <c r="AJ769" s="54"/>
      <c r="AK769" s="54"/>
      <c r="AL769" s="54"/>
    </row>
    <row r="770" spans="7:38" s="55" customFormat="1">
      <c r="G770" s="62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4"/>
      <c r="AG770" s="54"/>
      <c r="AH770" s="54"/>
      <c r="AI770" s="54"/>
      <c r="AJ770" s="54"/>
      <c r="AK770" s="54"/>
      <c r="AL770" s="54"/>
    </row>
    <row r="771" spans="7:38" s="55" customFormat="1">
      <c r="G771" s="62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  <c r="AC771" s="54"/>
      <c r="AD771" s="54"/>
      <c r="AE771" s="54"/>
      <c r="AF771" s="54"/>
      <c r="AG771" s="54"/>
      <c r="AH771" s="54"/>
      <c r="AI771" s="54"/>
      <c r="AJ771" s="54"/>
      <c r="AK771" s="54"/>
      <c r="AL771" s="54"/>
    </row>
    <row r="772" spans="7:38" s="55" customFormat="1">
      <c r="G772" s="62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  <c r="AC772" s="54"/>
      <c r="AD772" s="54"/>
      <c r="AE772" s="54"/>
      <c r="AF772" s="54"/>
      <c r="AG772" s="54"/>
      <c r="AH772" s="54"/>
      <c r="AI772" s="54"/>
      <c r="AJ772" s="54"/>
      <c r="AK772" s="54"/>
      <c r="AL772" s="54"/>
    </row>
    <row r="773" spans="7:38" s="55" customFormat="1">
      <c r="G773" s="62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  <c r="AC773" s="54"/>
      <c r="AD773" s="54"/>
      <c r="AE773" s="54"/>
      <c r="AF773" s="54"/>
      <c r="AG773" s="54"/>
      <c r="AH773" s="54"/>
      <c r="AI773" s="54"/>
      <c r="AJ773" s="54"/>
      <c r="AK773" s="54"/>
      <c r="AL773" s="54"/>
    </row>
    <row r="774" spans="7:38" s="55" customFormat="1">
      <c r="G774" s="62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  <c r="AC774" s="54"/>
      <c r="AD774" s="54"/>
      <c r="AE774" s="54"/>
      <c r="AF774" s="54"/>
      <c r="AG774" s="54"/>
      <c r="AH774" s="54"/>
      <c r="AI774" s="54"/>
      <c r="AJ774" s="54"/>
      <c r="AK774" s="54"/>
      <c r="AL774" s="54"/>
    </row>
    <row r="775" spans="7:38" s="55" customFormat="1">
      <c r="G775" s="62"/>
      <c r="P775" s="54"/>
      <c r="Q775" s="54"/>
      <c r="R775" s="54"/>
      <c r="S775" s="54"/>
      <c r="T775" s="54"/>
      <c r="U775" s="54"/>
      <c r="V775" s="54"/>
      <c r="W775" s="54"/>
      <c r="X775" s="54"/>
      <c r="Y775" s="54"/>
      <c r="Z775" s="54"/>
      <c r="AA775" s="54"/>
      <c r="AB775" s="54"/>
      <c r="AC775" s="54"/>
      <c r="AD775" s="54"/>
      <c r="AE775" s="54"/>
      <c r="AF775" s="54"/>
      <c r="AG775" s="54"/>
      <c r="AH775" s="54"/>
      <c r="AI775" s="54"/>
      <c r="AJ775" s="54"/>
      <c r="AK775" s="54"/>
      <c r="AL775" s="54"/>
    </row>
    <row r="776" spans="7:38" s="55" customFormat="1">
      <c r="G776" s="62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  <c r="AC776" s="54"/>
      <c r="AD776" s="54"/>
      <c r="AE776" s="54"/>
      <c r="AF776" s="54"/>
      <c r="AG776" s="54"/>
      <c r="AH776" s="54"/>
      <c r="AI776" s="54"/>
      <c r="AJ776" s="54"/>
      <c r="AK776" s="54"/>
      <c r="AL776" s="54"/>
    </row>
    <row r="777" spans="7:38" s="55" customFormat="1">
      <c r="G777" s="62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  <c r="AC777" s="54"/>
      <c r="AD777" s="54"/>
      <c r="AE777" s="54"/>
      <c r="AF777" s="54"/>
      <c r="AG777" s="54"/>
      <c r="AH777" s="54"/>
      <c r="AI777" s="54"/>
      <c r="AJ777" s="54"/>
      <c r="AK777" s="54"/>
      <c r="AL777" s="54"/>
    </row>
    <row r="778" spans="7:38" s="55" customFormat="1">
      <c r="G778" s="62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  <c r="AC778" s="54"/>
      <c r="AD778" s="54"/>
      <c r="AE778" s="54"/>
      <c r="AF778" s="54"/>
      <c r="AG778" s="54"/>
      <c r="AH778" s="54"/>
      <c r="AI778" s="54"/>
      <c r="AJ778" s="54"/>
      <c r="AK778" s="54"/>
      <c r="AL778" s="54"/>
    </row>
    <row r="779" spans="7:38" s="55" customFormat="1">
      <c r="G779" s="62"/>
      <c r="P779" s="54"/>
      <c r="Q779" s="54"/>
      <c r="R779" s="54"/>
      <c r="S779" s="54"/>
      <c r="T779" s="54"/>
      <c r="U779" s="54"/>
      <c r="V779" s="54"/>
      <c r="W779" s="54"/>
      <c r="X779" s="54"/>
      <c r="Y779" s="54"/>
      <c r="Z779" s="54"/>
      <c r="AA779" s="54"/>
      <c r="AB779" s="54"/>
      <c r="AC779" s="54"/>
      <c r="AD779" s="54"/>
      <c r="AE779" s="54"/>
      <c r="AF779" s="54"/>
      <c r="AG779" s="54"/>
      <c r="AH779" s="54"/>
      <c r="AI779" s="54"/>
      <c r="AJ779" s="54"/>
      <c r="AK779" s="54"/>
      <c r="AL779" s="54"/>
    </row>
    <row r="780" spans="7:38" s="55" customFormat="1">
      <c r="G780" s="62"/>
      <c r="P780" s="54"/>
      <c r="Q780" s="54"/>
      <c r="R780" s="54"/>
      <c r="S780" s="54"/>
      <c r="T780" s="54"/>
      <c r="U780" s="54"/>
      <c r="V780" s="54"/>
      <c r="W780" s="54"/>
      <c r="X780" s="54"/>
      <c r="Y780" s="54"/>
      <c r="Z780" s="54"/>
      <c r="AA780" s="54"/>
      <c r="AB780" s="54"/>
      <c r="AC780" s="54"/>
      <c r="AD780" s="54"/>
      <c r="AE780" s="54"/>
      <c r="AF780" s="54"/>
      <c r="AG780" s="54"/>
      <c r="AH780" s="54"/>
      <c r="AI780" s="54"/>
      <c r="AJ780" s="54"/>
      <c r="AK780" s="54"/>
      <c r="AL780" s="54"/>
    </row>
    <row r="781" spans="7:38" s="55" customFormat="1">
      <c r="G781" s="62"/>
      <c r="P781" s="54"/>
      <c r="Q781" s="54"/>
      <c r="R781" s="54"/>
      <c r="S781" s="54"/>
      <c r="T781" s="54"/>
      <c r="U781" s="54"/>
      <c r="V781" s="54"/>
      <c r="W781" s="54"/>
      <c r="X781" s="54"/>
      <c r="Y781" s="54"/>
      <c r="Z781" s="54"/>
      <c r="AA781" s="54"/>
      <c r="AB781" s="54"/>
      <c r="AC781" s="54"/>
      <c r="AD781" s="54"/>
      <c r="AE781" s="54"/>
      <c r="AF781" s="54"/>
      <c r="AG781" s="54"/>
      <c r="AH781" s="54"/>
      <c r="AI781" s="54"/>
      <c r="AJ781" s="54"/>
      <c r="AK781" s="54"/>
      <c r="AL781" s="54"/>
    </row>
    <row r="782" spans="7:38" s="55" customFormat="1">
      <c r="G782" s="62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  <c r="AC782" s="54"/>
      <c r="AD782" s="54"/>
      <c r="AE782" s="54"/>
      <c r="AF782" s="54"/>
      <c r="AG782" s="54"/>
      <c r="AH782" s="54"/>
      <c r="AI782" s="54"/>
      <c r="AJ782" s="54"/>
      <c r="AK782" s="54"/>
      <c r="AL782" s="54"/>
    </row>
  </sheetData>
  <sortState ref="B12:O13">
    <sortCondition ref="H12:H13"/>
    <sortCondition ref="C12:C13"/>
  </sortState>
  <mergeCells count="24">
    <mergeCell ref="P51:AG51"/>
    <mergeCell ref="C44:I44"/>
    <mergeCell ref="Z46:AD46"/>
    <mergeCell ref="AF46:AG46"/>
    <mergeCell ref="V45:W45"/>
    <mergeCell ref="P45:U45"/>
    <mergeCell ref="P43:Q43"/>
    <mergeCell ref="R43:AG43"/>
    <mergeCell ref="P44:Y44"/>
    <mergeCell ref="B43:J43"/>
    <mergeCell ref="P50:AG50"/>
    <mergeCell ref="P46:Q46"/>
    <mergeCell ref="R46:S46"/>
    <mergeCell ref="T46:U46"/>
    <mergeCell ref="V46:W46"/>
    <mergeCell ref="X46:Y46"/>
    <mergeCell ref="X45:Y45"/>
    <mergeCell ref="D6:E6"/>
    <mergeCell ref="B6:C6"/>
    <mergeCell ref="B2:C2"/>
    <mergeCell ref="B5:C5"/>
    <mergeCell ref="B4:N4"/>
    <mergeCell ref="D2:N2"/>
    <mergeCell ref="D5:F5"/>
  </mergeCells>
  <phoneticPr fontId="57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52" orientation="landscape" r:id="rId1"/>
  <headerFooter>
    <oddHeader>&amp;R&amp;P / &amp;N</oddHeader>
  </headerFooter>
  <ignoredErrors>
    <ignoredError sqref="R43 P43 J29:K29 M27:N27 B2 D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BN41"/>
  <sheetViews>
    <sheetView zoomScale="80" zoomScaleNormal="80" workbookViewId="0">
      <selection activeCell="B26" sqref="B26"/>
    </sheetView>
  </sheetViews>
  <sheetFormatPr baseColWidth="10" defaultColWidth="11.28515625" defaultRowHeight="15"/>
  <cols>
    <col min="1" max="1" width="2.7109375" style="3" customWidth="1"/>
    <col min="2" max="2" width="18.7109375" style="3" customWidth="1"/>
    <col min="3" max="3" width="34.28515625" style="3" customWidth="1"/>
    <col min="4" max="4" width="38.42578125" style="3" customWidth="1"/>
    <col min="5" max="5" width="40.42578125" style="3" customWidth="1"/>
    <col min="6" max="6" width="15.42578125" style="3" bestFit="1" customWidth="1"/>
    <col min="7" max="7" width="17.140625" style="3" customWidth="1"/>
    <col min="8" max="8" width="27.85546875" style="3" customWidth="1"/>
    <col min="9" max="9" width="18.42578125" style="3" customWidth="1"/>
    <col min="10" max="10" width="20.28515625" style="3" customWidth="1"/>
    <col min="11" max="11" width="18.140625" style="3" customWidth="1"/>
    <col min="12" max="12" width="20" style="3" customWidth="1"/>
    <col min="13" max="13" width="2.7109375" style="3" customWidth="1"/>
    <col min="14" max="16384" width="11.28515625" style="3"/>
  </cols>
  <sheetData>
    <row r="1" spans="1:66" ht="15.75" thickBot="1">
      <c r="L1" s="5"/>
      <c r="M1" s="5"/>
      <c r="N1" s="5"/>
    </row>
    <row r="2" spans="1:66" s="2" customFormat="1" ht="48.4" customHeight="1" thickBot="1">
      <c r="A2" s="1"/>
      <c r="B2" s="66" t="str">
        <f>+'Indicacions prèvies'!B2</f>
        <v>EXPD. CLILAB
2025/05</v>
      </c>
      <c r="C2" s="328" t="str">
        <f>+'Indicacions prèvies'!C2</f>
        <v>SUBMINISTRAMENT D’ETIQUETES DE CODI DE BARRES I CESSIÓ D’EQUIPAMENT, PER A LA REALITZACIÓ DE L’ACTIVITAT ANALÍTICA ALS LABORATORIS DEL CONSORCI DEL LABORATORI INTERCOMARCAL DE L’ALT PENEDÈS, L’ANOIA I EL GARRAF (CLILAB Diagnòstics)</v>
      </c>
      <c r="D2" s="329"/>
      <c r="E2" s="329"/>
      <c r="F2" s="329"/>
      <c r="G2" s="329"/>
      <c r="H2" s="329"/>
      <c r="I2" s="329"/>
      <c r="J2" s="329"/>
      <c r="K2" s="330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6" s="2" customFormat="1" ht="16.350000000000001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6" s="2" customFormat="1" ht="27.2" customHeight="1">
      <c r="A4" s="1"/>
      <c r="B4" s="331" t="s">
        <v>82</v>
      </c>
      <c r="C4" s="332"/>
      <c r="D4" s="332"/>
      <c r="E4" s="332"/>
      <c r="F4" s="332"/>
      <c r="G4" s="332"/>
      <c r="H4" s="332"/>
      <c r="I4" s="332"/>
      <c r="J4" s="332"/>
      <c r="K4" s="333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</row>
    <row r="5" spans="1:66" s="2" customFormat="1" ht="27.2" customHeight="1">
      <c r="A5" s="1"/>
      <c r="B5" s="343" t="s">
        <v>38</v>
      </c>
      <c r="C5" s="344"/>
      <c r="D5" s="344"/>
      <c r="E5" s="344"/>
      <c r="F5" s="344"/>
      <c r="G5" s="344"/>
      <c r="H5" s="344"/>
      <c r="I5" s="344"/>
      <c r="J5" s="344"/>
      <c r="K5" s="344"/>
      <c r="L5" s="262"/>
      <c r="M5" s="263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6" s="9" customFormat="1" ht="16.899999999999999" customHeight="1">
      <c r="A6" s="7"/>
      <c r="B6" s="67" t="s">
        <v>0</v>
      </c>
      <c r="C6" s="334"/>
      <c r="D6" s="335"/>
      <c r="E6" s="335"/>
      <c r="F6" s="335"/>
      <c r="G6" s="335"/>
      <c r="H6" s="335"/>
      <c r="I6" s="335"/>
      <c r="J6" s="335"/>
      <c r="K6" s="336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</row>
    <row r="7" spans="1:66" s="9" customFormat="1" ht="16.899999999999999" customHeight="1" thickBot="1">
      <c r="A7" s="7"/>
      <c r="B7" s="68" t="s">
        <v>1</v>
      </c>
      <c r="C7" s="337"/>
      <c r="D7" s="338"/>
      <c r="E7" s="338"/>
      <c r="F7" s="338"/>
      <c r="G7" s="338"/>
      <c r="H7" s="338"/>
      <c r="I7" s="338"/>
      <c r="J7" s="338"/>
      <c r="K7" s="339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</row>
    <row r="8" spans="1:66" s="12" customFormat="1" ht="4.9000000000000004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</row>
    <row r="9" spans="1:66" s="12" customFormat="1" ht="42.75" customHeight="1" thickBot="1">
      <c r="A9" s="10"/>
      <c r="B9" s="247" t="s">
        <v>4</v>
      </c>
      <c r="C9" s="69" t="s">
        <v>87</v>
      </c>
      <c r="D9" s="69" t="s">
        <v>24</v>
      </c>
      <c r="E9" s="69" t="s">
        <v>25</v>
      </c>
      <c r="F9" s="69" t="s">
        <v>45</v>
      </c>
      <c r="G9" s="69" t="s">
        <v>86</v>
      </c>
      <c r="H9" s="86" t="s">
        <v>85</v>
      </c>
      <c r="I9" s="245" t="s">
        <v>83</v>
      </c>
      <c r="J9" s="86" t="s">
        <v>84</v>
      </c>
      <c r="K9" s="246" t="s">
        <v>34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</row>
    <row r="10" spans="1:66" ht="15" customHeight="1">
      <c r="B10" s="272">
        <v>1</v>
      </c>
      <c r="C10" s="244">
        <v>458937</v>
      </c>
      <c r="D10" s="248" t="s">
        <v>88</v>
      </c>
      <c r="E10" s="87"/>
      <c r="F10" s="248" t="s">
        <v>47</v>
      </c>
      <c r="G10" s="249" t="s">
        <v>48</v>
      </c>
      <c r="H10" s="87"/>
      <c r="I10" s="244">
        <v>458937</v>
      </c>
      <c r="J10" s="88"/>
      <c r="K10" s="89"/>
    </row>
    <row r="11" spans="1:66" ht="15" customHeight="1">
      <c r="B11" s="272">
        <v>2</v>
      </c>
      <c r="C11" s="244">
        <v>7</v>
      </c>
      <c r="D11" s="248" t="s">
        <v>89</v>
      </c>
      <c r="E11" s="87"/>
      <c r="F11" s="248" t="s">
        <v>49</v>
      </c>
      <c r="G11" s="249" t="s">
        <v>50</v>
      </c>
      <c r="H11" s="87"/>
      <c r="I11" s="244">
        <v>7</v>
      </c>
      <c r="J11" s="88"/>
      <c r="K11" s="89"/>
    </row>
    <row r="12" spans="1:66" ht="15" customHeight="1">
      <c r="B12" s="272">
        <v>3</v>
      </c>
      <c r="C12" s="244">
        <v>3</v>
      </c>
      <c r="D12" s="248" t="s">
        <v>90</v>
      </c>
      <c r="E12" s="87"/>
      <c r="F12" s="248" t="s">
        <v>49</v>
      </c>
      <c r="G12" s="249" t="s">
        <v>50</v>
      </c>
      <c r="H12" s="87"/>
      <c r="I12" s="244">
        <v>3</v>
      </c>
      <c r="J12" s="88"/>
      <c r="K12" s="89"/>
    </row>
    <row r="13" spans="1:66" ht="15" customHeight="1">
      <c r="B13" s="272">
        <v>4</v>
      </c>
      <c r="C13" s="244">
        <v>22000</v>
      </c>
      <c r="D13" s="248" t="s">
        <v>91</v>
      </c>
      <c r="E13" s="87"/>
      <c r="F13" s="248" t="s">
        <v>47</v>
      </c>
      <c r="G13" s="249" t="s">
        <v>48</v>
      </c>
      <c r="H13" s="87"/>
      <c r="I13" s="244">
        <v>22000</v>
      </c>
      <c r="J13" s="88"/>
      <c r="K13" s="89"/>
    </row>
    <row r="14" spans="1:66" ht="15" customHeight="1">
      <c r="B14" s="272">
        <v>5</v>
      </c>
      <c r="C14" s="244">
        <v>584102</v>
      </c>
      <c r="D14" s="248" t="s">
        <v>92</v>
      </c>
      <c r="E14" s="87"/>
      <c r="F14" s="248" t="s">
        <v>47</v>
      </c>
      <c r="G14" s="249" t="s">
        <v>48</v>
      </c>
      <c r="H14" s="87"/>
      <c r="I14" s="244">
        <v>584102</v>
      </c>
      <c r="J14" s="88"/>
      <c r="K14" s="89"/>
    </row>
    <row r="15" spans="1:66" ht="15" customHeight="1">
      <c r="B15" s="272">
        <v>6</v>
      </c>
      <c r="C15" s="244">
        <v>7</v>
      </c>
      <c r="D15" s="248" t="s">
        <v>93</v>
      </c>
      <c r="E15" s="87"/>
      <c r="F15" s="248" t="s">
        <v>49</v>
      </c>
      <c r="G15" s="249" t="s">
        <v>50</v>
      </c>
      <c r="H15" s="87"/>
      <c r="I15" s="244">
        <v>7</v>
      </c>
      <c r="J15" s="88"/>
      <c r="K15" s="89"/>
    </row>
    <row r="16" spans="1:66" ht="15" customHeight="1">
      <c r="B16" s="272">
        <v>7</v>
      </c>
      <c r="C16" s="244">
        <v>400</v>
      </c>
      <c r="D16" s="248" t="s">
        <v>94</v>
      </c>
      <c r="E16" s="87"/>
      <c r="F16" s="248" t="s">
        <v>49</v>
      </c>
      <c r="G16" s="249" t="s">
        <v>50</v>
      </c>
      <c r="H16" s="87"/>
      <c r="I16" s="244">
        <v>400</v>
      </c>
      <c r="J16" s="88"/>
      <c r="K16" s="89"/>
    </row>
    <row r="17" spans="2:11" ht="15" customHeight="1">
      <c r="B17" s="272">
        <v>8</v>
      </c>
      <c r="C17" s="244">
        <v>264500</v>
      </c>
      <c r="D17" s="248" t="s">
        <v>95</v>
      </c>
      <c r="E17" s="87"/>
      <c r="F17" s="248" t="s">
        <v>47</v>
      </c>
      <c r="G17" s="249" t="s">
        <v>48</v>
      </c>
      <c r="H17" s="87"/>
      <c r="I17" s="244">
        <v>264500</v>
      </c>
      <c r="J17" s="88"/>
      <c r="K17" s="89"/>
    </row>
    <row r="18" spans="2:11" ht="15" customHeight="1">
      <c r="B18" s="272">
        <v>9</v>
      </c>
      <c r="C18" s="244">
        <v>3</v>
      </c>
      <c r="D18" s="248" t="s">
        <v>96</v>
      </c>
      <c r="E18" s="87"/>
      <c r="F18" s="248" t="s">
        <v>49</v>
      </c>
      <c r="G18" s="249" t="s">
        <v>50</v>
      </c>
      <c r="H18" s="87"/>
      <c r="I18" s="244">
        <v>3</v>
      </c>
      <c r="J18" s="88"/>
      <c r="K18" s="89"/>
    </row>
    <row r="19" spans="2:11" ht="15" customHeight="1">
      <c r="B19" s="272">
        <v>10</v>
      </c>
      <c r="C19" s="244">
        <v>2500</v>
      </c>
      <c r="D19" s="248" t="s">
        <v>97</v>
      </c>
      <c r="E19" s="87"/>
      <c r="F19" s="248" t="s">
        <v>47</v>
      </c>
      <c r="G19" s="249" t="s">
        <v>51</v>
      </c>
      <c r="H19" s="87"/>
      <c r="I19" s="244">
        <v>2500</v>
      </c>
      <c r="J19" s="88"/>
      <c r="K19" s="89"/>
    </row>
    <row r="20" spans="2:11" ht="15" customHeight="1">
      <c r="B20" s="272">
        <v>11</v>
      </c>
      <c r="C20" s="244">
        <v>2500</v>
      </c>
      <c r="D20" s="248" t="s">
        <v>98</v>
      </c>
      <c r="E20" s="87"/>
      <c r="F20" s="248" t="s">
        <v>47</v>
      </c>
      <c r="G20" s="249" t="s">
        <v>51</v>
      </c>
      <c r="H20" s="87"/>
      <c r="I20" s="244">
        <v>2500</v>
      </c>
      <c r="J20" s="88"/>
      <c r="K20" s="89"/>
    </row>
    <row r="21" spans="2:11" ht="15" customHeight="1">
      <c r="B21" s="272">
        <v>12</v>
      </c>
      <c r="C21" s="244">
        <v>1000</v>
      </c>
      <c r="D21" s="248" t="s">
        <v>99</v>
      </c>
      <c r="E21" s="87"/>
      <c r="F21" s="248" t="s">
        <v>49</v>
      </c>
      <c r="G21" s="249" t="s">
        <v>52</v>
      </c>
      <c r="H21" s="87"/>
      <c r="I21" s="244">
        <v>1000</v>
      </c>
      <c r="J21" s="88"/>
      <c r="K21" s="89"/>
    </row>
    <row r="22" spans="2:11" ht="15" customHeight="1">
      <c r="B22" s="272">
        <v>13</v>
      </c>
      <c r="C22" s="244">
        <v>225</v>
      </c>
      <c r="D22" s="248" t="s">
        <v>100</v>
      </c>
      <c r="E22" s="87"/>
      <c r="F22" s="248" t="s">
        <v>49</v>
      </c>
      <c r="G22" s="249" t="s">
        <v>53</v>
      </c>
      <c r="H22" s="87"/>
      <c r="I22" s="244">
        <v>225</v>
      </c>
      <c r="J22" s="88"/>
      <c r="K22" s="89"/>
    </row>
    <row r="23" spans="2:11" ht="15" customHeight="1">
      <c r="B23" s="272">
        <v>14</v>
      </c>
      <c r="C23" s="244">
        <v>3600</v>
      </c>
      <c r="D23" s="248" t="s">
        <v>101</v>
      </c>
      <c r="E23" s="87"/>
      <c r="F23" s="248" t="s">
        <v>47</v>
      </c>
      <c r="G23" s="249" t="s">
        <v>51</v>
      </c>
      <c r="H23" s="87"/>
      <c r="I23" s="244">
        <v>3600</v>
      </c>
      <c r="J23" s="88"/>
      <c r="K23" s="89"/>
    </row>
    <row r="24" spans="2:11" ht="15" customHeight="1">
      <c r="B24" s="272">
        <v>15</v>
      </c>
      <c r="C24" s="244">
        <v>225</v>
      </c>
      <c r="D24" s="248" t="s">
        <v>102</v>
      </c>
      <c r="E24" s="87"/>
      <c r="F24" s="248" t="s">
        <v>17</v>
      </c>
      <c r="G24" s="249" t="s">
        <v>17</v>
      </c>
      <c r="H24" s="87"/>
      <c r="I24" s="244">
        <v>225</v>
      </c>
      <c r="J24" s="88"/>
      <c r="K24" s="89"/>
    </row>
    <row r="25" spans="2:11" ht="16.149999999999999" customHeight="1"/>
    <row r="26" spans="2:11">
      <c r="B26" s="90"/>
      <c r="C26" s="91" t="s">
        <v>11</v>
      </c>
    </row>
    <row r="27" spans="2:11" ht="16.5">
      <c r="B27" s="4"/>
    </row>
    <row r="29" spans="2:11" ht="15.75" thickBot="1"/>
    <row r="30" spans="2:11" ht="39" customHeight="1">
      <c r="D30" s="340" t="s">
        <v>103</v>
      </c>
      <c r="E30" s="341"/>
      <c r="F30" s="341"/>
      <c r="G30" s="342"/>
    </row>
    <row r="31" spans="2:11" ht="39" customHeight="1" thickBot="1">
      <c r="D31" s="252" t="s">
        <v>104</v>
      </c>
      <c r="E31" s="250" t="s">
        <v>24</v>
      </c>
      <c r="F31" s="251" t="s">
        <v>25</v>
      </c>
      <c r="G31" s="253" t="s">
        <v>40</v>
      </c>
    </row>
    <row r="32" spans="2:11" ht="15.75">
      <c r="D32" s="254"/>
      <c r="E32" s="92"/>
      <c r="F32" s="93"/>
      <c r="G32" s="255"/>
    </row>
    <row r="33" spans="4:10" ht="15.75">
      <c r="D33" s="256"/>
      <c r="E33" s="94"/>
      <c r="F33" s="95"/>
      <c r="G33" s="257"/>
    </row>
    <row r="34" spans="4:10" ht="15.75">
      <c r="D34" s="256"/>
      <c r="E34" s="94"/>
      <c r="F34" s="95"/>
      <c r="G34" s="257"/>
    </row>
    <row r="35" spans="4:10" ht="16.5" thickBot="1">
      <c r="D35" s="258"/>
      <c r="E35" s="259"/>
      <c r="F35" s="260"/>
      <c r="G35" s="261"/>
    </row>
    <row r="36" spans="4:10" s="4" customFormat="1" ht="16.5"/>
    <row r="37" spans="4:10" s="4" customFormat="1" ht="16.5"/>
    <row r="39" spans="4:10" ht="18.75" customHeight="1"/>
    <row r="41" spans="4:10">
      <c r="J41" s="264"/>
    </row>
  </sheetData>
  <mergeCells count="6">
    <mergeCell ref="C2:K2"/>
    <mergeCell ref="B4:K4"/>
    <mergeCell ref="C6:K6"/>
    <mergeCell ref="C7:K7"/>
    <mergeCell ref="D30:G30"/>
    <mergeCell ref="B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Indicacions prèvies</vt:lpstr>
      <vt:lpstr>CLILAB 2025-05. ETIQ. CB</vt:lpstr>
      <vt:lpstr>REQUISITS LOGISTICS</vt:lpstr>
      <vt:lpstr>'CLILAB 2025-05. ETIQ. CB'!Área_de_impresión</vt:lpstr>
      <vt:lpstr>'Indicacions prèvies'!Área_de_impresión</vt:lpstr>
      <vt:lpstr>'CLILAB 2025-05. ETIQ. CB'!Títulos_a_imprimir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Puigví</dc:creator>
  <cp:lastModifiedBy>Mireia Taboada Villagrasa</cp:lastModifiedBy>
  <cp:lastPrinted>2025-02-20T08:26:03Z</cp:lastPrinted>
  <dcterms:created xsi:type="dcterms:W3CDTF">2023-06-27T11:10:47Z</dcterms:created>
  <dcterms:modified xsi:type="dcterms:W3CDTF">2025-03-11T14:15:12Z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